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66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<sst xmlns="http://schemas.openxmlformats.org/spreadsheetml/2006/main" count="750" uniqueCount="239">
  <si>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</si>
  <si>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</si>
  <si>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</si>
  <si>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</si>
  <si>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</si>
  <si>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</si>
  <si>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</si>
  <si>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</si>
  <si>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</si>
  <si>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</si>
  <si>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</si>
  <si>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</si>
  <si>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</si>
  <si>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</si>
  <si>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</si>
  <si>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</si>
  <si>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</si>
  <si>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</si>
  <si>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</si>
  <si>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</si>
  <si>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</si>
  <si>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</si>
  <si>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</si>
  <si>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</si>
  <si>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</si>
  <si>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</si>
  <si>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</si>
  <si>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</si>
  <si>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</si>
  <si>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</si>
  <si>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</si>
  <si>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</si>
  <si>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</si>
  <si>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</si>
  <si>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</si>
  <si>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</si>
  <si>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</si>
  <si>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</si>
  <si>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</si>
  <si>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</si>
  <si>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</si>
  <si>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</si>
  <si>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</si>
  <si>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</si>
  <si>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</si>
  <si>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</si>
  <si>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</si>
  <si>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</si>
  <si>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</si>
  <si>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</si>
  <si>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</si>
  <si>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</si>
  <si>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</si>
  <si>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</si>
  <si>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</si>
  <si>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</si>
  <si>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</si>
  <si>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</si>
  <si>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</si>
  <si>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</si>
  <si>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</si>
  <si>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</si>
  <si>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</si>
  <si>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</si>
  <si>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</si>
  <si>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</si>
  <si>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</si>
  <si>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</si>
  <si>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</si>
  <si>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</si>
  <si>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</si>
  <si>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</si>
  <si>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</si>
  <si>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</si>
  <si>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</si>
  <si>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</si>
  <si>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</si>
  <si>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</si>
  <si>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</si>
  <si>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</si>
  <si>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</si>
  <si>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</si>
  <si>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</si>
  <si>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</si>
  <si>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</si>
  <si>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</si>
  <si>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</si>
  <si>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</si>
  <si>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</si>
  <si>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</si>
  <si>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</si>
  <si>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</si>
  <si>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</si>
  <si>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</si>
  <si>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</si>
  <si>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</si>
  <si>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</si>
  <si>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</si>
  <si>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</si>
  <si>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</si>
  <si>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</si>
  <si>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</si>
  <si>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</si>
  <si>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</si>
  <si>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</si>
  <si>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</si>
  <si>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</si>
  <si>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</si>
  <si>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</si>
  <si>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</si>
  <si>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</si>
  <si>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</si>
  <si>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</si>
  <si>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</si>
  <si>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</si>
  <si>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</si>
  <si>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</si>
  <si>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</si>
  <si>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</si>
  <si>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</si>
  <si>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</si>
  <si>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</si>
  <si>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</si>
  <si>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</si>
  <si>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</si>
  <si>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</si>
  <si>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</si>
  <si>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</si>
  <si>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</si>
  <si>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</si>
  <si>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</si>
  <si>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</si>
  <si>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</si>
  <si>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</si>
  <si>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</si>
  <si>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</si>
  <si>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</si>
  <si>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</si>
  <si>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</si>
  <si>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</si>
  <si>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</si>
  <si>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</si>
  <si>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</si>
  <si>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</si>
  <si>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</si>
  <si>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</si>
  <si>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</si>
  <si>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</si>
  <si>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</si>
  <si>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</si>
  <si>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</si>
  <si>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</si>
  <si>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</si>
  <si>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</si>
  <si>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</si>
  <si>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</si>
  <si>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</si>
  <si>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</si>
  <si>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</si>
  <si>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</si>
  <si>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</si>
  <si>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</si>
  <si>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</si>
  <si>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</si>
  <si>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</si>
  <si>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</si>
  <si>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</si>
  <si>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</si>
  <si>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</si>
  <si>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</si>
  <si>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</si>
  <si>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</si>
  <si>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</si>
  <si>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</si>
  <si>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</si>
  <si>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</si>
  <si>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</si>
  <si>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</si>
  <si>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</si>
  <si>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</si>
  <si>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</si>
  <si>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</si>
  <si>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</si>
  <si>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</si>
  <si>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</si>
  <si>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</si>
  <si>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</si>
  <si>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</si>
  <si>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</si>
  <si>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</si>
  <si>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</si>
  <si>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</si>
  <si>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</si>
  <si>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</si>
  <si>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</si>
  <si>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</si>
  <si>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</si>
  <si>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</si>
  <si>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</si>
  <si>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</si>
  <si>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</si>
  <si>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</si>
  <si>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</si>
  <si>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</si>
  <si>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</si>
  <si>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</si>
  <si>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</si>
  <si>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</si>
  <si>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</si>
  <si>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</si>
  <si>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</si>
  <si>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</si>
  <si>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</si>
  <si>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</si>
  <si>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</si>
  <si>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</si>
  <si>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</si>
  <si>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</si>
  <si>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</si>
  <si>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</si>
  <si>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</si>
  <si>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</si>
  <si>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</si>
  <si>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</si>
  <si>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</si>
  <si>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</si>
  <si>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</si>
  <si>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</si>
  <si>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</si>
  <si>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</si>
  <si>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</si>
  <si>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BANCO DE TRANSFORMACIÓN DE 400 - 500 KV</t>
  </si>
  <si>
    <t>C.F. CHR-015</t>
  </si>
  <si>
    <t>5D5</t>
  </si>
  <si>
    <t xml:space="preserve">   MONTAJE BANCO DE AUTOTRANSFORMADOR DE 400/230 KV, AUTOTRANSF 400/230  1F 60/80/100</t>
  </si>
  <si>
    <t>MT-ATREN1F 5D5</t>
  </si>
  <si>
    <t>AUTOTRANSF 400/230  1F 60/80/100</t>
  </si>
  <si>
    <t xml:space="preserve">UN MILLON SETECIENTOS CINCUENTA Y UN MIL TRESCIENTOS SESENTA Y SIETE DOLARES 59  </t>
  </si>
  <si>
    <t>MONTAJE BANCO DE AUTOTRANSFORMADOR DE 400/230 KV, AUTOTRANSF 400/230  1F 60/80/100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</si>
</sst>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231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5D5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5D5</v>
      </c>
      <c r="B6" s="332"/>
      <c r="C6" s="333"/>
      <c r="D6" s="9" t="str">
        <f>+PRESUTO!D12</f>
        <v xml:space="preserve">   MONTAJE BANCO DE AUTOTRANSFORMADOR DE 400/230 KV, AUTOTRANSF 400/230  1F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BANCO DE TRANSFORMACIÓN DE 400 - 500 KV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30</v>
      </c>
      <c r="D11" s="2" t="s">
        <v>50</v>
      </c>
      <c r="E11" s="2" t="s">
        <v>51</v>
      </c>
      <c r="F11" s="2" t="s">
        <v>52</v>
      </c>
      <c r="G11" s="2" t="s">
        <v>53</v>
      </c>
      <c r="H11" s="3" t="s">
        <v>54</v>
      </c>
    </row>
    <row r="12" spans="1:8" ht="32.25" customHeight="1" thickTop="1" x14ac:dyDescent="0.25">
      <c r="A12" s="94"/>
      <c r="B12" s="13" t="s">
        <v>49</v>
      </c>
      <c r="C12" s="33" t="str">
        <f>+C13</f>
        <v>5D5</v>
      </c>
      <c r="D12" s="33" t="str">
        <f>+D13</f>
        <v xml:space="preserve">   MONTAJE BANCO DE AUTOTRANSFORMADOR DE 400/230 KV, AUTOTRANSF 400/230  1F 60/80/100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233</v>
      </c>
      <c r="D13" s="16" t="s">
        <v>234</v>
      </c>
      <c r="E13" s="17" t="s">
        <v>11</v>
      </c>
      <c r="F13" s="18">
        <v>4</v>
      </c>
      <c r="G13" s="18">
        <v>1751367.59</v>
      </c>
      <c r="H13" s="21">
        <v>7005470.3600000003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55</v>
      </c>
      <c r="H25" s="25">
        <f>SUM(H13:H24)</f>
        <v>7005470.3600000003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37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56</v>
      </c>
      <c r="H27" s="32">
        <f>ROUND(+H25*H26/100,2)</f>
        <v>7005470.3600000003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21" zoomScale="80" zoomScaleNormal="80" workbookViewId="0">
      <selection activeCell="L41" sqref="L41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5D5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5D5</v>
      </c>
      <c r="B6" s="9" t="str">
        <f>+PRESUTO!D12</f>
        <v xml:space="preserve">   MONTAJE BANCO DE AUTOTRANSFORMADOR DE 400/230 KV, AUTOTRANSF 400/230  1F 60/80/100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171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60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30</v>
      </c>
      <c r="B11" s="2" t="s">
        <v>31</v>
      </c>
      <c r="C11" s="2" t="s">
        <v>32</v>
      </c>
      <c r="D11" s="2" t="s">
        <v>33</v>
      </c>
      <c r="E11" s="2" t="s">
        <v>34</v>
      </c>
      <c r="F11" s="2" t="s">
        <v>57</v>
      </c>
      <c r="G11" s="2" t="s">
        <v>58</v>
      </c>
      <c r="H11" s="2" t="s">
        <v>59</v>
      </c>
      <c r="I11" s="2"/>
      <c r="J11" s="42" t="s">
        <v>35</v>
      </c>
      <c r="K11" s="42" t="s">
        <v>36</v>
      </c>
      <c r="L11" s="42" t="s">
        <v>37</v>
      </c>
      <c r="M11" s="43" t="s">
        <v>38</v>
      </c>
    </row>
    <row r="12" spans="1:13" ht="15.75" thickTop="1" x14ac:dyDescent="0.25">
      <c r="A12" s="75" t="s">
        <v>39</v>
      </c>
      <c r="B12" s="75" t="s">
        <v>2</v>
      </c>
      <c r="C12" s="76" t="s">
        <v>40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1</v>
      </c>
      <c r="B13" s="78" t="s">
        <v>2</v>
      </c>
      <c r="C13" s="83" t="s">
        <v>3</v>
      </c>
      <c r="D13" s="78" t="s">
        <v>0</v>
      </c>
      <c r="E13" s="84">
        <v>31125.504000000001</v>
      </c>
      <c r="F13" s="85">
        <v>0.94</v>
      </c>
      <c r="G13" s="85">
        <v>29257.97</v>
      </c>
      <c r="H13" s="80">
        <v>0.51480000000000004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0.51480000000000004</v>
      </c>
    </row>
    <row r="14" spans="1:13" x14ac:dyDescent="0.25">
      <c r="A14" s="82" t="s">
        <v>4</v>
      </c>
      <c r="B14" s="78" t="s">
        <v>2</v>
      </c>
      <c r="C14" s="83" t="s">
        <v>5</v>
      </c>
      <c r="D14" s="78" t="s">
        <v>0</v>
      </c>
      <c r="E14" s="84">
        <v>40696.32</v>
      </c>
      <c r="F14" s="85">
        <v>0.88</v>
      </c>
      <c r="G14" s="85">
        <v>35812.76</v>
      </c>
      <c r="H14" s="80">
        <v>0.63009999999999999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0.63009999999999999</v>
      </c>
    </row>
    <row r="15" spans="1:13" ht="15" customHeight="1" x14ac:dyDescent="0.25">
      <c r="A15" s="82" t="s">
        <v>6</v>
      </c>
      <c r="B15" s="78" t="s">
        <v>2</v>
      </c>
      <c r="C15" s="83" t="s">
        <v>7</v>
      </c>
      <c r="D15" s="78" t="s">
        <v>0</v>
      </c>
      <c r="E15" s="84">
        <v>1333.28</v>
      </c>
      <c r="F15" s="85">
        <v>3.6</v>
      </c>
      <c r="G15" s="85">
        <v>4799.8100000000004</v>
      </c>
      <c r="H15" s="80">
        <v>8.4500000000000006E-2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8.4500000000000006E-2</v>
      </c>
    </row>
    <row r="16" spans="1:13" ht="15" customHeight="1" x14ac:dyDescent="0.25">
      <c r="A16" s="87" t="s">
        <v>41</v>
      </c>
      <c r="B16" s="35" t="s">
        <v>2</v>
      </c>
      <c r="C16" s="36" t="s">
        <v>40</v>
      </c>
      <c r="D16" s="35"/>
      <c r="E16" s="37"/>
      <c r="F16" s="38"/>
      <c r="G16" s="38">
        <v>69870.539999999994</v>
      </c>
      <c r="H16" s="39">
        <v>1.2294</v>
      </c>
      <c r="I16" s="80"/>
      <c r="J16" s="80"/>
      <c r="K16" s="39"/>
      <c r="L16" s="39"/>
      <c r="M16" s="88">
        <f>SUM(M13:M15)</f>
        <v>1.2294</v>
      </c>
    </row>
    <row r="17" spans="1:13" x14ac:dyDescent="0.25">
      <c r="A17" s="75" t="s">
        <v>202</v>
      </c>
      <c r="B17" s="75" t="s">
        <v>203</v>
      </c>
      <c r="C17" s="76" t="s">
        <v>204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235</v>
      </c>
      <c r="B18" s="78" t="s">
        <v>203</v>
      </c>
      <c r="C18" s="83" t="s">
        <v>236</v>
      </c>
      <c r="D18" s="78" t="s">
        <v>11</v>
      </c>
      <c r="E18" s="84">
        <v>4</v>
      </c>
      <c r="F18" s="85">
        <v>1365940</v>
      </c>
      <c r="G18" s="85">
        <v>5463760</v>
      </c>
      <c r="H18" s="80">
        <v>96.134600000000006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96.134600000000006</v>
      </c>
    </row>
    <row r="19" spans="1:13" ht="27" customHeight="1" x14ac:dyDescent="0.25">
      <c r="A19" s="87" t="s">
        <v>205</v>
      </c>
      <c r="B19" s="35" t="s">
        <v>203</v>
      </c>
      <c r="C19" s="36" t="s">
        <v>204</v>
      </c>
      <c r="D19" s="35"/>
      <c r="E19" s="37"/>
      <c r="F19" s="38"/>
      <c r="G19" s="38">
        <v>5463760</v>
      </c>
      <c r="H19" s="39">
        <v>96.134600000000006</v>
      </c>
      <c r="I19" s="80"/>
      <c r="J19" s="80"/>
      <c r="K19" s="39"/>
      <c r="L19" s="39"/>
      <c r="M19" s="88">
        <f>SUM(M18)</f>
        <v>96.134600000000006</v>
      </c>
    </row>
    <row r="20" spans="1:13" x14ac:dyDescent="0.25">
      <c r="A20" s="75" t="s">
        <v>42</v>
      </c>
      <c r="B20" s="75" t="s">
        <v>12</v>
      </c>
      <c r="C20" s="76" t="s">
        <v>43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20</v>
      </c>
      <c r="B21" s="78" t="s">
        <v>12</v>
      </c>
      <c r="C21" s="83" t="s">
        <v>21</v>
      </c>
      <c r="D21" s="78" t="s">
        <v>22</v>
      </c>
      <c r="E21" s="84">
        <v>0.03</v>
      </c>
      <c r="F21" s="85">
        <v>77315.199999999997</v>
      </c>
      <c r="G21" s="85">
        <v>2319.46</v>
      </c>
      <c r="H21" s="80">
        <v>4.0800000000000003E-2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4.0800000000000003E-2</v>
      </c>
    </row>
    <row r="22" spans="1:13" ht="27" customHeight="1" x14ac:dyDescent="0.25">
      <c r="A22" s="82" t="s">
        <v>23</v>
      </c>
      <c r="B22" s="78" t="s">
        <v>12</v>
      </c>
      <c r="C22" s="83" t="s">
        <v>24</v>
      </c>
      <c r="D22" s="78" t="s">
        <v>22</v>
      </c>
      <c r="E22" s="84">
        <v>0.04</v>
      </c>
      <c r="F22" s="85">
        <v>77315.199999999997</v>
      </c>
      <c r="G22" s="85">
        <v>3092.61</v>
      </c>
      <c r="H22" s="80">
        <v>5.4399999999999997E-2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5.4399999999999997E-2</v>
      </c>
    </row>
    <row r="23" spans="1:13" ht="32.25" customHeight="1" x14ac:dyDescent="0.25">
      <c r="A23" s="82" t="s">
        <v>206</v>
      </c>
      <c r="B23" s="78" t="s">
        <v>12</v>
      </c>
      <c r="C23" s="83" t="s">
        <v>207</v>
      </c>
      <c r="D23" s="78" t="s">
        <v>13</v>
      </c>
      <c r="E23" s="84">
        <v>6</v>
      </c>
      <c r="F23" s="85">
        <v>21.28</v>
      </c>
      <c r="G23" s="85">
        <v>127.68</v>
      </c>
      <c r="H23" s="80">
        <v>2.2000000000000001E-3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2.2000000000000001E-3</v>
      </c>
    </row>
    <row r="24" spans="1:13" ht="26.25" customHeight="1" x14ac:dyDescent="0.25">
      <c r="A24" s="82" t="s">
        <v>175</v>
      </c>
      <c r="B24" s="78" t="s">
        <v>12</v>
      </c>
      <c r="C24" s="83" t="s">
        <v>176</v>
      </c>
      <c r="D24" s="78" t="s">
        <v>13</v>
      </c>
      <c r="E24" s="84">
        <v>960</v>
      </c>
      <c r="F24" s="85">
        <v>24.3</v>
      </c>
      <c r="G24" s="85">
        <v>23328</v>
      </c>
      <c r="H24" s="80">
        <v>0.41049999999999998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0.41049999999999998</v>
      </c>
    </row>
    <row r="25" spans="1:13" x14ac:dyDescent="0.25">
      <c r="A25" s="82" t="s">
        <v>14</v>
      </c>
      <c r="B25" s="78" t="s">
        <v>12</v>
      </c>
      <c r="C25" s="83" t="s">
        <v>15</v>
      </c>
      <c r="D25" s="78" t="s">
        <v>13</v>
      </c>
      <c r="E25" s="84">
        <v>40</v>
      </c>
      <c r="F25" s="85">
        <v>24.26</v>
      </c>
      <c r="G25" s="85">
        <v>970.4</v>
      </c>
      <c r="H25" s="80">
        <v>1.7100000000000001E-2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1.7100000000000001E-2</v>
      </c>
    </row>
    <row r="26" spans="1:13" ht="15" customHeight="1" x14ac:dyDescent="0.25">
      <c r="A26" s="82" t="s">
        <v>16</v>
      </c>
      <c r="B26" s="78" t="s">
        <v>12</v>
      </c>
      <c r="C26" s="83" t="s">
        <v>17</v>
      </c>
      <c r="D26" s="78" t="s">
        <v>13</v>
      </c>
      <c r="E26" s="84">
        <v>86</v>
      </c>
      <c r="F26" s="85">
        <v>27.41</v>
      </c>
      <c r="G26" s="85">
        <v>2357.2600000000002</v>
      </c>
      <c r="H26" s="80">
        <v>4.1500000000000002E-2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4.1500000000000002E-2</v>
      </c>
    </row>
    <row r="27" spans="1:13" x14ac:dyDescent="0.25">
      <c r="A27" s="82" t="s">
        <v>18</v>
      </c>
      <c r="B27" s="78" t="s">
        <v>12</v>
      </c>
      <c r="C27" s="83" t="s">
        <v>19</v>
      </c>
      <c r="D27" s="78" t="s">
        <v>13</v>
      </c>
      <c r="E27" s="84">
        <v>576</v>
      </c>
      <c r="F27" s="85">
        <v>24.26</v>
      </c>
      <c r="G27" s="85">
        <v>13973.76</v>
      </c>
      <c r="H27" s="80">
        <v>0.24590000000000001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0.24590000000000001</v>
      </c>
    </row>
    <row r="28" spans="1:13" x14ac:dyDescent="0.25">
      <c r="A28" s="82" t="s">
        <v>177</v>
      </c>
      <c r="B28" s="78" t="s">
        <v>12</v>
      </c>
      <c r="C28" s="83" t="s">
        <v>178</v>
      </c>
      <c r="D28" s="78" t="s">
        <v>13</v>
      </c>
      <c r="E28" s="84">
        <v>640</v>
      </c>
      <c r="F28" s="85">
        <v>48.6</v>
      </c>
      <c r="G28" s="85">
        <v>31104</v>
      </c>
      <c r="H28" s="80">
        <v>0.54730000000000001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0.54730000000000001</v>
      </c>
    </row>
    <row r="29" spans="1:13" ht="27" customHeight="1" x14ac:dyDescent="0.25">
      <c r="A29" s="82" t="s">
        <v>179</v>
      </c>
      <c r="B29" s="78" t="s">
        <v>12</v>
      </c>
      <c r="C29" s="83" t="s">
        <v>180</v>
      </c>
      <c r="D29" s="78" t="s">
        <v>13</v>
      </c>
      <c r="E29" s="84">
        <v>320</v>
      </c>
      <c r="F29" s="85">
        <v>71.510000000000005</v>
      </c>
      <c r="G29" s="85">
        <v>22883.200000000001</v>
      </c>
      <c r="H29" s="80">
        <v>0.40260000000000001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0.40260000000000001</v>
      </c>
    </row>
    <row r="30" spans="1:13" ht="15" customHeight="1" x14ac:dyDescent="0.25">
      <c r="A30" s="87" t="s">
        <v>44</v>
      </c>
      <c r="B30" s="35" t="s">
        <v>12</v>
      </c>
      <c r="C30" s="36" t="s">
        <v>43</v>
      </c>
      <c r="D30" s="35"/>
      <c r="E30" s="37"/>
      <c r="F30" s="38"/>
      <c r="G30" s="38">
        <v>100156.37</v>
      </c>
      <c r="H30" s="39">
        <v>1.7622</v>
      </c>
      <c r="I30" s="80"/>
      <c r="J30" s="80"/>
      <c r="K30" s="39"/>
      <c r="L30" s="39"/>
      <c r="M30" s="88">
        <f>SUM(M20:M29)</f>
        <v>1.7623000000000002</v>
      </c>
    </row>
    <row r="31" spans="1:13" ht="15" customHeight="1" x14ac:dyDescent="0.25">
      <c r="A31" s="75" t="s">
        <v>45</v>
      </c>
      <c r="B31" s="75" t="s">
        <v>25</v>
      </c>
      <c r="C31" s="76" t="s">
        <v>46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208</v>
      </c>
      <c r="B32" s="78" t="s">
        <v>25</v>
      </c>
      <c r="C32" s="83" t="s">
        <v>209</v>
      </c>
      <c r="D32" s="78" t="s">
        <v>26</v>
      </c>
      <c r="E32" s="84">
        <v>48</v>
      </c>
      <c r="F32" s="85">
        <v>32.86</v>
      </c>
      <c r="G32" s="85">
        <v>1577.28</v>
      </c>
      <c r="H32" s="80">
        <v>2.7799999999999998E-2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2.7799999999999998E-2</v>
      </c>
    </row>
    <row r="33" spans="1:13" ht="30.75" customHeight="1" x14ac:dyDescent="0.25">
      <c r="A33" s="82" t="s">
        <v>232</v>
      </c>
      <c r="B33" s="78" t="s">
        <v>25</v>
      </c>
      <c r="C33" s="83" t="s">
        <v>181</v>
      </c>
      <c r="D33" s="78" t="s">
        <v>26</v>
      </c>
      <c r="E33" s="84">
        <v>640</v>
      </c>
      <c r="F33" s="85">
        <v>13.43</v>
      </c>
      <c r="G33" s="85">
        <v>8595.2000000000007</v>
      </c>
      <c r="H33" s="80">
        <v>0.1512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0.1512</v>
      </c>
    </row>
    <row r="34" spans="1:13" ht="15" customHeight="1" x14ac:dyDescent="0.25">
      <c r="A34" s="82" t="s">
        <v>27</v>
      </c>
      <c r="B34" s="78" t="s">
        <v>25</v>
      </c>
      <c r="C34" s="83" t="s">
        <v>28</v>
      </c>
      <c r="D34" s="78" t="s">
        <v>26</v>
      </c>
      <c r="E34" s="84">
        <v>320</v>
      </c>
      <c r="F34" s="85">
        <v>2.48</v>
      </c>
      <c r="G34" s="85">
        <v>793.6</v>
      </c>
      <c r="H34" s="80">
        <v>1.4E-2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1.4E-2</v>
      </c>
    </row>
    <row r="35" spans="1:13" x14ac:dyDescent="0.25">
      <c r="A35" s="82" t="s">
        <v>210</v>
      </c>
      <c r="B35" s="78" t="s">
        <v>25</v>
      </c>
      <c r="C35" s="83" t="s">
        <v>211</v>
      </c>
      <c r="D35" s="78" t="s">
        <v>26</v>
      </c>
      <c r="E35" s="84">
        <v>4608</v>
      </c>
      <c r="F35" s="85">
        <v>8.34</v>
      </c>
      <c r="G35" s="85">
        <v>38430.720000000001</v>
      </c>
      <c r="H35" s="80">
        <v>0.67620000000000002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0.67620000000000002</v>
      </c>
    </row>
    <row r="36" spans="1:13" x14ac:dyDescent="0.25">
      <c r="A36" s="82" t="s">
        <v>212</v>
      </c>
      <c r="B36" s="78" t="s">
        <v>25</v>
      </c>
      <c r="C36" s="83" t="s">
        <v>213</v>
      </c>
      <c r="D36" s="78" t="s">
        <v>8</v>
      </c>
      <c r="E36" s="84">
        <v>2.4E-2</v>
      </c>
      <c r="F36" s="85">
        <v>311.39</v>
      </c>
      <c r="G36" s="85">
        <v>7.47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183</v>
      </c>
      <c r="B37" s="78" t="s">
        <v>25</v>
      </c>
      <c r="C37" s="83" t="s">
        <v>184</v>
      </c>
      <c r="D37" s="78" t="s">
        <v>8</v>
      </c>
      <c r="E37" s="84">
        <v>0.19839999999999999</v>
      </c>
      <c r="F37" s="85">
        <v>1182.31</v>
      </c>
      <c r="G37" s="85">
        <v>234.57</v>
      </c>
      <c r="H37" s="80">
        <v>4.1000000000000003E-3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4.1000000000000003E-3</v>
      </c>
    </row>
    <row r="38" spans="1:13" ht="26.25" customHeight="1" x14ac:dyDescent="0.25">
      <c r="A38" s="82" t="s">
        <v>9</v>
      </c>
      <c r="B38" s="78" t="s">
        <v>25</v>
      </c>
      <c r="C38" s="83" t="s">
        <v>10</v>
      </c>
      <c r="D38" s="78" t="s">
        <v>8</v>
      </c>
      <c r="E38" s="84">
        <v>0.16</v>
      </c>
      <c r="F38" s="85">
        <v>140.13</v>
      </c>
      <c r="G38" s="85">
        <v>22.42</v>
      </c>
      <c r="H38" s="80">
        <v>4.0000000000000002E-4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4.0000000000000002E-4</v>
      </c>
    </row>
    <row r="39" spans="1:13" ht="15.75" thickBot="1" x14ac:dyDescent="0.3">
      <c r="A39" s="82" t="s">
        <v>47</v>
      </c>
      <c r="B39" s="78" t="s">
        <v>25</v>
      </c>
      <c r="C39" s="83" t="s">
        <v>46</v>
      </c>
      <c r="D39" s="78"/>
      <c r="E39" s="84"/>
      <c r="F39" s="85"/>
      <c r="G39" s="85">
        <v>49661.26</v>
      </c>
      <c r="H39" s="80">
        <v>0.87380000000000002</v>
      </c>
      <c r="I39" s="80"/>
      <c r="J39" s="80"/>
      <c r="K39" s="39"/>
      <c r="L39" s="39"/>
      <c r="M39" s="88">
        <f>SUM(M32:M38)</f>
        <v>0.87379999999999991</v>
      </c>
    </row>
    <row r="40" spans="1:13" ht="25.5" customHeight="1" thickBot="1" x14ac:dyDescent="0.3">
      <c r="A40" s="111" t="s">
        <v>29</v>
      </c>
      <c r="B40" s="112" t="s">
        <v>25</v>
      </c>
      <c r="C40" s="113"/>
      <c r="D40" s="114"/>
      <c r="E40" s="115"/>
      <c r="F40" s="116"/>
      <c r="G40" s="116">
        <v>5683448.1699999999</v>
      </c>
      <c r="H40" s="117">
        <v>100</v>
      </c>
      <c r="I40" s="117"/>
      <c r="J40" s="99" t="s">
        <v>48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opLeftCell="A22" workbookViewId="0">
      <selection activeCell="A15" sqref="A15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61</v>
      </c>
      <c r="B2" s="335"/>
      <c r="C2" s="336"/>
      <c r="D2" s="127" t="s">
        <v>62</v>
      </c>
      <c r="E2" s="315" t="s">
        <v>63</v>
      </c>
      <c r="F2" s="146"/>
    </row>
    <row r="3" spans="1:6" ht="12.75" customHeight="1" x14ac:dyDescent="0.2">
      <c r="A3" s="334"/>
      <c r="B3" s="335"/>
      <c r="C3" s="336"/>
      <c r="D3" s="127" t="s">
        <v>64</v>
      </c>
      <c r="E3" s="311" t="s">
        <v>68</v>
      </c>
      <c r="F3" s="146"/>
    </row>
    <row r="4" spans="1:6" ht="12.75" customHeight="1" x14ac:dyDescent="0.2">
      <c r="A4" s="149" t="s">
        <v>65</v>
      </c>
      <c r="B4" s="148"/>
      <c r="C4" s="148"/>
      <c r="D4" s="127" t="s">
        <v>66</v>
      </c>
      <c r="E4" s="314" t="s">
        <v>67</v>
      </c>
      <c r="F4" s="146"/>
    </row>
    <row r="5" spans="1:6" ht="12.75" customHeight="1" x14ac:dyDescent="0.2">
      <c r="A5" s="313" t="s">
        <v>68</v>
      </c>
      <c r="B5" s="312"/>
      <c r="C5" s="148"/>
      <c r="D5" s="127" t="s">
        <v>69</v>
      </c>
      <c r="E5" s="311">
        <v>1</v>
      </c>
      <c r="F5" s="146"/>
    </row>
    <row r="6" spans="1:6" ht="12.75" customHeight="1" x14ac:dyDescent="0.2">
      <c r="A6" s="310" t="s">
        <v>68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70</v>
      </c>
      <c r="D9" s="137"/>
      <c r="E9" s="137"/>
      <c r="F9" s="137"/>
    </row>
    <row r="10" spans="1:6" ht="17.25" customHeight="1" x14ac:dyDescent="0.2">
      <c r="A10" s="139" t="s">
        <v>217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216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68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71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233</v>
      </c>
      <c r="B15" s="190" t="s">
        <v>238</v>
      </c>
      <c r="C15" s="137"/>
      <c r="D15" s="137"/>
      <c r="E15" s="136"/>
      <c r="F15" s="297" t="s">
        <v>11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72</v>
      </c>
      <c r="B18" s="296" t="s">
        <v>32</v>
      </c>
      <c r="C18" s="295" t="s">
        <v>73</v>
      </c>
      <c r="D18" s="294" t="s">
        <v>34</v>
      </c>
      <c r="E18" s="293" t="s">
        <v>74</v>
      </c>
      <c r="F18" s="292" t="s">
        <v>75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84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235</v>
      </c>
      <c r="B22" s="290" t="s">
        <v>236</v>
      </c>
      <c r="C22" s="289" t="s">
        <v>11</v>
      </c>
      <c r="D22" s="288">
        <v>1</v>
      </c>
      <c r="E22" s="287">
        <v>1365940</v>
      </c>
      <c r="F22" s="287">
        <v>1365940</v>
      </c>
    </row>
    <row r="23" spans="1:6" ht="409.6" hidden="1" customHeight="1" x14ac:dyDescent="0.2"/>
    <row r="24" spans="1:6" ht="11.25" customHeight="1" x14ac:dyDescent="0.2">
      <c r="B24" s="222" t="s">
        <v>85</v>
      </c>
      <c r="C24" s="286"/>
      <c r="D24" s="286"/>
      <c r="E24" s="285"/>
      <c r="F24" s="284">
        <v>1365940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86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179</v>
      </c>
      <c r="B29" s="290" t="s">
        <v>180</v>
      </c>
      <c r="C29" s="289" t="s">
        <v>13</v>
      </c>
      <c r="D29" s="288">
        <v>80</v>
      </c>
      <c r="E29" s="287">
        <v>71.510000000000005</v>
      </c>
      <c r="F29" s="287">
        <v>5720.8</v>
      </c>
    </row>
    <row r="30" spans="1:6" ht="409.6" hidden="1" customHeight="1" x14ac:dyDescent="0.2"/>
    <row r="31" spans="1:6" ht="12.75" customHeight="1" x14ac:dyDescent="0.2">
      <c r="A31" s="291" t="s">
        <v>177</v>
      </c>
      <c r="B31" s="290" t="s">
        <v>178</v>
      </c>
      <c r="C31" s="289" t="s">
        <v>13</v>
      </c>
      <c r="D31" s="288">
        <v>160</v>
      </c>
      <c r="E31" s="287">
        <v>48.6</v>
      </c>
      <c r="F31" s="287">
        <v>7776</v>
      </c>
    </row>
    <row r="32" spans="1:6" ht="409.6" hidden="1" customHeight="1" x14ac:dyDescent="0.2"/>
    <row r="33" spans="1:6" ht="12.75" customHeight="1" x14ac:dyDescent="0.2">
      <c r="A33" s="291" t="s">
        <v>175</v>
      </c>
      <c r="B33" s="290" t="s">
        <v>176</v>
      </c>
      <c r="C33" s="289" t="s">
        <v>13</v>
      </c>
      <c r="D33" s="288">
        <v>240</v>
      </c>
      <c r="E33" s="287">
        <v>24.3</v>
      </c>
      <c r="F33" s="287">
        <v>5832</v>
      </c>
    </row>
    <row r="34" spans="1:6" ht="409.6" hidden="1" customHeight="1" x14ac:dyDescent="0.2"/>
    <row r="35" spans="1:6" ht="11.25" customHeight="1" x14ac:dyDescent="0.2">
      <c r="B35" s="222" t="s">
        <v>87</v>
      </c>
      <c r="C35" s="286"/>
      <c r="D35" s="286"/>
      <c r="E35" s="285"/>
      <c r="F35" s="284">
        <v>19328.8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188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23</v>
      </c>
      <c r="B40" s="290" t="s">
        <v>24</v>
      </c>
      <c r="C40" s="289" t="s">
        <v>22</v>
      </c>
      <c r="D40" s="288">
        <v>0.04</v>
      </c>
      <c r="E40" s="287">
        <v>19328.8</v>
      </c>
      <c r="F40" s="287">
        <v>773.15</v>
      </c>
    </row>
    <row r="41" spans="1:6" ht="409.6" hidden="1" customHeight="1" x14ac:dyDescent="0.2"/>
    <row r="42" spans="1:6" ht="12.75" customHeight="1" x14ac:dyDescent="0.2">
      <c r="A42" s="291" t="s">
        <v>20</v>
      </c>
      <c r="B42" s="290" t="s">
        <v>21</v>
      </c>
      <c r="C42" s="289" t="s">
        <v>22</v>
      </c>
      <c r="D42" s="288">
        <v>0.03</v>
      </c>
      <c r="E42" s="287">
        <v>19328.8</v>
      </c>
      <c r="F42" s="287">
        <v>579.86</v>
      </c>
    </row>
    <row r="43" spans="1:6" ht="409.6" hidden="1" customHeight="1" x14ac:dyDescent="0.2"/>
    <row r="44" spans="1:6" ht="11.25" customHeight="1" x14ac:dyDescent="0.2">
      <c r="B44" s="222" t="s">
        <v>187</v>
      </c>
      <c r="C44" s="286"/>
      <c r="D44" s="286"/>
      <c r="E44" s="285"/>
      <c r="F44" s="284">
        <v>1353.01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186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190</v>
      </c>
      <c r="B49" s="290" t="s">
        <v>181</v>
      </c>
      <c r="C49" s="289" t="s">
        <v>26</v>
      </c>
      <c r="D49" s="288">
        <v>160</v>
      </c>
      <c r="E49" s="287">
        <v>62.85</v>
      </c>
      <c r="F49" s="287">
        <v>10056</v>
      </c>
    </row>
    <row r="50" spans="1:6" ht="409.6" hidden="1" customHeight="1" x14ac:dyDescent="0.2"/>
    <row r="51" spans="1:6" ht="12.75" customHeight="1" x14ac:dyDescent="0.2">
      <c r="A51" s="291" t="s">
        <v>88</v>
      </c>
      <c r="B51" s="290" t="s">
        <v>28</v>
      </c>
      <c r="C51" s="289" t="s">
        <v>26</v>
      </c>
      <c r="D51" s="288">
        <v>80</v>
      </c>
      <c r="E51" s="287">
        <v>47.64</v>
      </c>
      <c r="F51" s="287">
        <v>3811.2</v>
      </c>
    </row>
    <row r="52" spans="1:6" ht="409.6" hidden="1" customHeight="1" x14ac:dyDescent="0.2"/>
    <row r="53" spans="1:6" ht="12.75" customHeight="1" x14ac:dyDescent="0.2">
      <c r="A53" s="291" t="s">
        <v>215</v>
      </c>
      <c r="B53" s="290" t="s">
        <v>211</v>
      </c>
      <c r="C53" s="289" t="s">
        <v>26</v>
      </c>
      <c r="D53" s="288">
        <v>1152</v>
      </c>
      <c r="E53" s="287">
        <v>16.760000000000002</v>
      </c>
      <c r="F53" s="287">
        <v>19307.52</v>
      </c>
    </row>
    <row r="54" spans="1:6" ht="409.6" hidden="1" customHeight="1" x14ac:dyDescent="0.2"/>
    <row r="55" spans="1:6" ht="12.75" customHeight="1" x14ac:dyDescent="0.2">
      <c r="A55" s="291" t="s">
        <v>214</v>
      </c>
      <c r="B55" s="290" t="s">
        <v>209</v>
      </c>
      <c r="C55" s="289" t="s">
        <v>26</v>
      </c>
      <c r="D55" s="288">
        <v>12</v>
      </c>
      <c r="E55" s="287">
        <v>89.29</v>
      </c>
      <c r="F55" s="287">
        <v>1071.48</v>
      </c>
    </row>
    <row r="56" spans="1:6" ht="409.6" hidden="1" customHeight="1" x14ac:dyDescent="0.2"/>
    <row r="57" spans="1:6" ht="11.25" customHeight="1" x14ac:dyDescent="0.2">
      <c r="B57" s="222" t="s">
        <v>185</v>
      </c>
      <c r="C57" s="286"/>
      <c r="D57" s="286"/>
      <c r="E57" s="285"/>
      <c r="F57" s="284">
        <v>34246.199999999997</v>
      </c>
    </row>
    <row r="58" spans="1:6" ht="6.75" customHeight="1" x14ac:dyDescent="0.2">
      <c r="A58" s="133"/>
      <c r="B58" s="133"/>
      <c r="C58" s="133"/>
      <c r="D58" s="133"/>
      <c r="E58" s="132"/>
      <c r="F58" s="132"/>
    </row>
    <row r="59" spans="1:6" ht="0.2" customHeight="1" x14ac:dyDescent="0.2"/>
    <row r="60" spans="1:6" ht="11.25" customHeight="1" x14ac:dyDescent="0.2">
      <c r="A60" s="283"/>
      <c r="B60" s="282" t="s">
        <v>76</v>
      </c>
      <c r="C60" s="281"/>
      <c r="D60" s="280"/>
      <c r="E60" s="279" t="s">
        <v>68</v>
      </c>
      <c r="F60" s="278">
        <v>1420868.01</v>
      </c>
    </row>
    <row r="61" spans="1:6" ht="409.6" hidden="1" customHeight="1" x14ac:dyDescent="0.2"/>
    <row r="62" spans="1:6" ht="11.25" customHeight="1" x14ac:dyDescent="0.2">
      <c r="A62" s="283"/>
      <c r="B62" s="282" t="s">
        <v>77</v>
      </c>
      <c r="C62" s="281"/>
      <c r="D62" s="280"/>
      <c r="E62" s="279">
        <v>13</v>
      </c>
      <c r="F62" s="278">
        <v>184712.84</v>
      </c>
    </row>
    <row r="63" spans="1:6" ht="409.6" hidden="1" customHeight="1" x14ac:dyDescent="0.2"/>
    <row r="64" spans="1:6" ht="11.25" customHeight="1" x14ac:dyDescent="0.2">
      <c r="A64" s="283"/>
      <c r="B64" s="282" t="s">
        <v>78</v>
      </c>
      <c r="C64" s="281"/>
      <c r="D64" s="280"/>
      <c r="E64" s="279" t="s">
        <v>68</v>
      </c>
      <c r="F64" s="278">
        <v>1605580.85</v>
      </c>
    </row>
    <row r="65" spans="1:6" ht="409.6" hidden="1" customHeight="1" x14ac:dyDescent="0.2"/>
    <row r="66" spans="1:6" ht="11.25" customHeight="1" x14ac:dyDescent="0.2">
      <c r="A66" s="283"/>
      <c r="B66" s="282" t="s">
        <v>79</v>
      </c>
      <c r="C66" s="281"/>
      <c r="D66" s="280"/>
      <c r="E66" s="279">
        <v>1</v>
      </c>
      <c r="F66" s="278">
        <v>16055.81</v>
      </c>
    </row>
    <row r="67" spans="1:6" ht="409.6" hidden="1" customHeight="1" x14ac:dyDescent="0.2"/>
    <row r="68" spans="1:6" ht="11.25" customHeight="1" x14ac:dyDescent="0.2">
      <c r="A68" s="283"/>
      <c r="B68" s="282" t="s">
        <v>78</v>
      </c>
      <c r="C68" s="281"/>
      <c r="D68" s="280"/>
      <c r="E68" s="279" t="s">
        <v>68</v>
      </c>
      <c r="F68" s="278">
        <v>1621636.66</v>
      </c>
    </row>
    <row r="69" spans="1:6" ht="409.6" hidden="1" customHeight="1" x14ac:dyDescent="0.2"/>
    <row r="70" spans="1:6" ht="11.25" customHeight="1" x14ac:dyDescent="0.2">
      <c r="A70" s="283"/>
      <c r="B70" s="282" t="s">
        <v>80</v>
      </c>
      <c r="C70" s="281"/>
      <c r="D70" s="280"/>
      <c r="E70" s="279">
        <v>8</v>
      </c>
      <c r="F70" s="278">
        <v>129730.93</v>
      </c>
    </row>
    <row r="71" spans="1:6" ht="409.6" hidden="1" customHeight="1" x14ac:dyDescent="0.2"/>
    <row r="72" spans="1:6" ht="12" customHeight="1" x14ac:dyDescent="0.2">
      <c r="C72" s="277" t="s">
        <v>81</v>
      </c>
      <c r="E72" s="276"/>
      <c r="F72" s="275">
        <v>1751367.59</v>
      </c>
    </row>
    <row r="73" spans="1:6" ht="12.75" customHeight="1" x14ac:dyDescent="0.2">
      <c r="A73" s="131" t="s">
        <v>237</v>
      </c>
      <c r="B73" s="130"/>
      <c r="C73" s="130"/>
      <c r="D73" s="274"/>
      <c r="E73" s="130"/>
      <c r="F73" s="130"/>
    </row>
    <row r="74" spans="1:6" ht="6" customHeight="1" x14ac:dyDescent="0.25">
      <c r="F74" s="273"/>
    </row>
    <row r="75" spans="1:6" ht="97.9" customHeight="1" x14ac:dyDescent="0.2"/>
    <row r="76" spans="1:6" ht="6" customHeight="1" x14ac:dyDescent="0.2">
      <c r="A76" s="271"/>
      <c r="B76" s="272"/>
      <c r="C76" s="271"/>
      <c r="D76" s="270"/>
    </row>
    <row r="77" spans="1:6" ht="39" customHeight="1" x14ac:dyDescent="0.2">
      <c r="A77" s="337" t="s">
        <v>82</v>
      </c>
      <c r="B77" s="338"/>
      <c r="C77" s="129"/>
      <c r="D77" s="337" t="s">
        <v>83</v>
      </c>
      <c r="E77" s="338"/>
      <c r="F77" s="339"/>
    </row>
  </sheetData>
  <mergeCells count="3">
    <mergeCell ref="A2:C3"/>
    <mergeCell ref="A77:B77"/>
    <mergeCell ref="D77:F77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1" manualBreakCount="1">
    <brk id="7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61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65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93</v>
      </c>
      <c r="M2" s="167"/>
    </row>
    <row r="3" spans="1:13" ht="12.75" customHeight="1" x14ac:dyDescent="0.2">
      <c r="A3" s="127"/>
      <c r="B3" s="126"/>
      <c r="L3" s="268" t="s">
        <v>94</v>
      </c>
      <c r="M3" s="180"/>
    </row>
    <row r="4" spans="1:13" ht="13.5" customHeight="1" x14ac:dyDescent="0.2">
      <c r="A4" s="131" t="s">
        <v>95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96</v>
      </c>
      <c r="C5" s="206" t="s">
        <v>214</v>
      </c>
      <c r="D5" s="169"/>
      <c r="E5" s="169"/>
      <c r="F5" s="208"/>
      <c r="G5" s="208"/>
      <c r="H5" s="169"/>
      <c r="I5" s="264" t="s">
        <v>97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209</v>
      </c>
      <c r="D6" s="341"/>
      <c r="E6" s="341"/>
      <c r="F6" s="341"/>
      <c r="G6" s="262"/>
      <c r="I6" s="190" t="s">
        <v>98</v>
      </c>
      <c r="J6" s="190"/>
      <c r="K6" s="200"/>
      <c r="L6" s="182"/>
      <c r="M6" s="180"/>
    </row>
    <row r="7" spans="1:13" ht="12.75" customHeight="1" thickTop="1" x14ac:dyDescent="0.2">
      <c r="A7" s="58" t="s">
        <v>70</v>
      </c>
      <c r="B7" s="261"/>
      <c r="C7" s="259"/>
      <c r="D7" s="260"/>
      <c r="E7" s="260"/>
      <c r="F7" s="259"/>
      <c r="G7" s="258"/>
      <c r="I7" s="205" t="s">
        <v>66</v>
      </c>
      <c r="J7" s="190"/>
      <c r="K7" s="200" t="s">
        <v>67</v>
      </c>
      <c r="L7" s="182"/>
      <c r="M7" s="180"/>
    </row>
    <row r="8" spans="1:13" ht="12.75" customHeight="1" x14ac:dyDescent="0.2">
      <c r="A8" s="59" t="s">
        <v>217</v>
      </c>
      <c r="B8" s="257"/>
      <c r="C8" s="255"/>
      <c r="D8" s="256"/>
      <c r="E8" s="256"/>
      <c r="F8" s="255"/>
      <c r="G8" s="254"/>
      <c r="H8" s="253" t="s">
        <v>99</v>
      </c>
      <c r="I8" s="253"/>
      <c r="J8" s="190"/>
      <c r="K8" s="252" t="s">
        <v>68</v>
      </c>
      <c r="L8" s="182"/>
      <c r="M8" s="180"/>
    </row>
    <row r="9" spans="1:13" ht="11.25" customHeight="1" thickBot="1" x14ac:dyDescent="0.25">
      <c r="A9" s="60" t="s">
        <v>216</v>
      </c>
      <c r="B9" s="251"/>
      <c r="C9" s="251"/>
      <c r="D9" s="251"/>
      <c r="E9" s="251"/>
      <c r="F9" s="251"/>
      <c r="G9" s="250"/>
      <c r="I9" s="205" t="s">
        <v>100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101</v>
      </c>
      <c r="C10" s="210" t="s">
        <v>68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102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103</v>
      </c>
      <c r="B13" s="206"/>
      <c r="C13" s="245">
        <v>155014.32</v>
      </c>
      <c r="D13" s="236"/>
      <c r="E13" s="232" t="s">
        <v>104</v>
      </c>
      <c r="F13" s="244"/>
      <c r="G13" s="190"/>
      <c r="H13" s="190"/>
      <c r="I13" s="233">
        <v>320</v>
      </c>
      <c r="J13" s="229"/>
      <c r="L13" s="222" t="s">
        <v>105</v>
      </c>
      <c r="M13" s="192"/>
    </row>
    <row r="14" spans="1:13" ht="12.75" customHeight="1" x14ac:dyDescent="0.2">
      <c r="A14" s="228" t="s">
        <v>106</v>
      </c>
      <c r="B14" s="218"/>
      <c r="C14" s="195">
        <v>311.39013699999998</v>
      </c>
      <c r="D14" s="236"/>
      <c r="E14" s="232" t="s">
        <v>107</v>
      </c>
      <c r="F14" s="234"/>
      <c r="G14" s="205"/>
      <c r="H14" s="190"/>
      <c r="I14" s="243"/>
      <c r="J14" s="242" t="s">
        <v>108</v>
      </c>
      <c r="M14" s="192"/>
    </row>
    <row r="15" spans="1:13" ht="12.75" customHeight="1" x14ac:dyDescent="0.2">
      <c r="A15" s="228" t="s">
        <v>109</v>
      </c>
      <c r="B15" s="218"/>
      <c r="C15" s="239">
        <v>154702.929863</v>
      </c>
      <c r="D15" s="236"/>
      <c r="E15" s="232" t="s">
        <v>110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111</v>
      </c>
      <c r="B16" s="240" t="s">
        <v>112</v>
      </c>
      <c r="C16" s="239">
        <v>15470.292986300001</v>
      </c>
      <c r="D16" s="236"/>
      <c r="E16" s="232" t="s">
        <v>113</v>
      </c>
      <c r="F16" s="234"/>
      <c r="G16" s="190"/>
      <c r="I16" s="188">
        <v>0.94</v>
      </c>
      <c r="J16" s="182"/>
      <c r="L16" s="222" t="s">
        <v>114</v>
      </c>
      <c r="M16" s="192"/>
    </row>
    <row r="17" spans="1:13" ht="12.75" customHeight="1" x14ac:dyDescent="0.2">
      <c r="A17" s="228" t="s">
        <v>115</v>
      </c>
      <c r="B17" s="218"/>
      <c r="C17" s="235">
        <v>10</v>
      </c>
      <c r="D17" s="218" t="s">
        <v>116</v>
      </c>
      <c r="E17" s="232" t="s">
        <v>117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118</v>
      </c>
      <c r="B18" s="236"/>
      <c r="C18" s="235">
        <v>10</v>
      </c>
      <c r="D18" s="218" t="s">
        <v>116</v>
      </c>
      <c r="E18" s="232" t="s">
        <v>119</v>
      </c>
      <c r="F18" s="234"/>
      <c r="G18" s="205"/>
      <c r="H18" s="190"/>
      <c r="I18" s="223">
        <v>25</v>
      </c>
      <c r="J18" s="229"/>
      <c r="L18" s="222" t="s">
        <v>120</v>
      </c>
      <c r="M18" s="192"/>
    </row>
    <row r="19" spans="1:13" ht="11.25" customHeight="1" x14ac:dyDescent="0.2">
      <c r="A19" s="219" t="s">
        <v>121</v>
      </c>
      <c r="B19" s="218"/>
      <c r="C19" s="233">
        <v>0.75</v>
      </c>
      <c r="D19" s="225"/>
      <c r="E19" s="232" t="s">
        <v>122</v>
      </c>
      <c r="F19" s="205"/>
      <c r="G19" s="205"/>
      <c r="H19" s="190"/>
      <c r="I19" s="231">
        <v>100</v>
      </c>
      <c r="J19" s="162"/>
      <c r="L19" s="222" t="s">
        <v>123</v>
      </c>
      <c r="M19" s="192"/>
    </row>
    <row r="20" spans="1:13" ht="11.25" customHeight="1" x14ac:dyDescent="0.2">
      <c r="A20" s="228" t="s">
        <v>124</v>
      </c>
      <c r="B20" s="218"/>
      <c r="C20" s="230">
        <v>10000</v>
      </c>
      <c r="D20" s="218" t="s">
        <v>123</v>
      </c>
      <c r="E20" s="224" t="s">
        <v>125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126</v>
      </c>
      <c r="B21" s="218"/>
      <c r="C21" s="227">
        <v>2000</v>
      </c>
      <c r="D21" s="218" t="s">
        <v>123</v>
      </c>
      <c r="E21" s="224" t="s">
        <v>127</v>
      </c>
      <c r="F21" s="205"/>
      <c r="G21" s="205"/>
      <c r="H21" s="190"/>
      <c r="I21" s="188">
        <v>3.6</v>
      </c>
      <c r="J21" s="182"/>
      <c r="L21" s="222" t="s">
        <v>114</v>
      </c>
      <c r="M21" s="192"/>
    </row>
    <row r="22" spans="1:13" ht="12.75" customHeight="1" x14ac:dyDescent="0.2">
      <c r="A22" s="226" t="s">
        <v>128</v>
      </c>
      <c r="B22" s="225"/>
      <c r="C22" s="190"/>
      <c r="D22" s="225"/>
      <c r="E22" s="224" t="s">
        <v>129</v>
      </c>
      <c r="F22" s="205"/>
      <c r="G22" s="205"/>
      <c r="H22" s="190"/>
      <c r="I22" s="223">
        <v>2000</v>
      </c>
      <c r="J22" s="182"/>
      <c r="L22" s="222" t="s">
        <v>123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130</v>
      </c>
      <c r="B25" s="208"/>
      <c r="C25" s="208"/>
      <c r="D25" s="208"/>
      <c r="E25" s="208"/>
      <c r="F25" s="168" t="s">
        <v>131</v>
      </c>
      <c r="G25" s="208"/>
      <c r="I25" s="168" t="s">
        <v>132</v>
      </c>
      <c r="J25" s="170"/>
      <c r="L25" s="168" t="s">
        <v>133</v>
      </c>
      <c r="M25" s="167"/>
    </row>
    <row r="26" spans="1:13" ht="12.75" customHeight="1" x14ac:dyDescent="0.2">
      <c r="A26" s="219" t="s">
        <v>134</v>
      </c>
      <c r="B26" s="190" t="s">
        <v>135</v>
      </c>
      <c r="C26" s="218" t="s">
        <v>230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136</v>
      </c>
      <c r="B27" s="218" t="s">
        <v>137</v>
      </c>
      <c r="C27" s="217" t="s">
        <v>229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138</v>
      </c>
      <c r="B28" s="190" t="s">
        <v>139</v>
      </c>
      <c r="C28" s="218" t="s">
        <v>229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140</v>
      </c>
      <c r="B29" s="205" t="s">
        <v>141</v>
      </c>
      <c r="C29" s="217" t="s">
        <v>228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78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142</v>
      </c>
      <c r="B32" s="208"/>
      <c r="C32" s="208"/>
      <c r="D32" s="208"/>
      <c r="E32" s="208"/>
      <c r="F32" s="207" t="s">
        <v>143</v>
      </c>
      <c r="G32" s="206"/>
      <c r="H32" s="169"/>
      <c r="I32" s="168" t="s">
        <v>132</v>
      </c>
      <c r="J32" s="170"/>
      <c r="K32" s="169"/>
      <c r="L32" s="168" t="s">
        <v>133</v>
      </c>
      <c r="M32" s="167"/>
    </row>
    <row r="33" spans="1:13" ht="13.5" customHeight="1" x14ac:dyDescent="0.2">
      <c r="A33" s="191" t="s">
        <v>144</v>
      </c>
      <c r="B33" s="205" t="s">
        <v>145</v>
      </c>
      <c r="C33" s="202" t="s">
        <v>227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146</v>
      </c>
      <c r="B35" s="205" t="s">
        <v>147</v>
      </c>
      <c r="C35" s="202" t="s">
        <v>226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148</v>
      </c>
      <c r="B37" s="190" t="s">
        <v>149</v>
      </c>
      <c r="C37" s="203" t="s">
        <v>225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150</v>
      </c>
      <c r="C39" s="202" t="s">
        <v>151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78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152</v>
      </c>
      <c r="B43" s="169"/>
      <c r="C43" s="169"/>
      <c r="D43" s="169"/>
      <c r="E43" s="169"/>
      <c r="F43" s="168" t="s">
        <v>153</v>
      </c>
      <c r="G43" s="170"/>
      <c r="I43" s="168" t="s">
        <v>132</v>
      </c>
      <c r="J43" s="130"/>
      <c r="K43" s="197"/>
      <c r="L43" s="168" t="s">
        <v>133</v>
      </c>
      <c r="M43" s="196"/>
    </row>
    <row r="44" spans="1:13" ht="409.6" hidden="1" customHeight="1" x14ac:dyDescent="0.2"/>
    <row r="45" spans="1:13" ht="12.75" customHeight="1" x14ac:dyDescent="0.2">
      <c r="A45" s="191" t="s">
        <v>16</v>
      </c>
      <c r="B45" s="195">
        <v>27.41</v>
      </c>
      <c r="C45" s="190" t="s">
        <v>154</v>
      </c>
      <c r="D45" s="194" t="s">
        <v>155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17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206</v>
      </c>
      <c r="B48" s="195">
        <v>21.28</v>
      </c>
      <c r="C48" s="190" t="s">
        <v>154</v>
      </c>
      <c r="D48" s="194" t="s">
        <v>224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223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78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156</v>
      </c>
      <c r="G54" s="170"/>
      <c r="H54" s="169"/>
      <c r="I54" s="168" t="s">
        <v>132</v>
      </c>
      <c r="J54" s="170"/>
      <c r="K54" s="169"/>
      <c r="L54" s="168" t="s">
        <v>133</v>
      </c>
      <c r="M54" s="167"/>
    </row>
    <row r="55" spans="1:13" ht="15.75" customHeight="1" x14ac:dyDescent="0.25">
      <c r="A55" s="166" t="s">
        <v>157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61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65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93</v>
      </c>
      <c r="M59" s="167"/>
    </row>
    <row r="60" spans="1:13" ht="12.75" customHeight="1" x14ac:dyDescent="0.2">
      <c r="A60" s="127"/>
      <c r="B60" s="126"/>
      <c r="L60" s="268" t="s">
        <v>94</v>
      </c>
      <c r="M60" s="180"/>
    </row>
    <row r="61" spans="1:13" ht="13.5" customHeight="1" x14ac:dyDescent="0.2">
      <c r="A61" s="131" t="s">
        <v>95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96</v>
      </c>
      <c r="C62" s="206" t="s">
        <v>190</v>
      </c>
      <c r="D62" s="169"/>
      <c r="E62" s="169"/>
      <c r="F62" s="208"/>
      <c r="G62" s="208"/>
      <c r="H62" s="169"/>
      <c r="I62" s="264" t="s">
        <v>97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181</v>
      </c>
      <c r="D63" s="341"/>
      <c r="E63" s="341"/>
      <c r="F63" s="341"/>
      <c r="G63" s="262"/>
      <c r="I63" s="190" t="s">
        <v>98</v>
      </c>
      <c r="J63" s="190"/>
      <c r="K63" s="200"/>
      <c r="L63" s="182"/>
      <c r="M63" s="180"/>
    </row>
    <row r="64" spans="1:13" ht="12.75" customHeight="1" thickTop="1" x14ac:dyDescent="0.2">
      <c r="A64" s="58" t="s">
        <v>70</v>
      </c>
      <c r="B64" s="261"/>
      <c r="C64" s="259"/>
      <c r="D64" s="260"/>
      <c r="E64" s="260"/>
      <c r="F64" s="259"/>
      <c r="G64" s="258"/>
      <c r="I64" s="205" t="s">
        <v>66</v>
      </c>
      <c r="J64" s="190"/>
      <c r="K64" s="200" t="s">
        <v>67</v>
      </c>
      <c r="L64" s="182"/>
      <c r="M64" s="180"/>
    </row>
    <row r="65" spans="1:13" ht="12.75" customHeight="1" x14ac:dyDescent="0.2">
      <c r="A65" s="59" t="s">
        <v>217</v>
      </c>
      <c r="B65" s="257"/>
      <c r="C65" s="255"/>
      <c r="D65" s="256"/>
      <c r="E65" s="256"/>
      <c r="F65" s="255"/>
      <c r="G65" s="254"/>
      <c r="H65" s="253" t="s">
        <v>99</v>
      </c>
      <c r="I65" s="253"/>
      <c r="J65" s="190"/>
      <c r="K65" s="252" t="s">
        <v>68</v>
      </c>
      <c r="L65" s="182"/>
      <c r="M65" s="180"/>
    </row>
    <row r="66" spans="1:13" ht="11.25" customHeight="1" thickBot="1" x14ac:dyDescent="0.25">
      <c r="A66" s="60" t="s">
        <v>216</v>
      </c>
      <c r="B66" s="251"/>
      <c r="C66" s="251"/>
      <c r="D66" s="251"/>
      <c r="E66" s="251"/>
      <c r="F66" s="251"/>
      <c r="G66" s="250"/>
      <c r="I66" s="205" t="s">
        <v>100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101</v>
      </c>
      <c r="C67" s="210" t="s">
        <v>68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102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103</v>
      </c>
      <c r="B70" s="206"/>
      <c r="C70" s="245">
        <v>65694.539999999994</v>
      </c>
      <c r="D70" s="236"/>
      <c r="E70" s="232" t="s">
        <v>104</v>
      </c>
      <c r="F70" s="244"/>
      <c r="G70" s="190"/>
      <c r="H70" s="190"/>
      <c r="I70" s="233">
        <v>250</v>
      </c>
      <c r="J70" s="229"/>
      <c r="L70" s="222" t="s">
        <v>105</v>
      </c>
      <c r="M70" s="192"/>
    </row>
    <row r="71" spans="1:13" ht="12.75" customHeight="1" x14ac:dyDescent="0.2">
      <c r="A71" s="228" t="s">
        <v>106</v>
      </c>
      <c r="B71" s="218"/>
      <c r="C71" s="195">
        <v>1182.309976</v>
      </c>
      <c r="D71" s="236"/>
      <c r="E71" s="232" t="s">
        <v>107</v>
      </c>
      <c r="F71" s="234"/>
      <c r="G71" s="205"/>
      <c r="H71" s="190"/>
      <c r="I71" s="243"/>
      <c r="J71" s="242" t="s">
        <v>108</v>
      </c>
      <c r="M71" s="192"/>
    </row>
    <row r="72" spans="1:13" ht="12.75" customHeight="1" x14ac:dyDescent="0.2">
      <c r="A72" s="228" t="s">
        <v>109</v>
      </c>
      <c r="B72" s="218"/>
      <c r="C72" s="239">
        <v>64512.230023999997</v>
      </c>
      <c r="D72" s="236"/>
      <c r="E72" s="232" t="s">
        <v>110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111</v>
      </c>
      <c r="B73" s="240" t="s">
        <v>161</v>
      </c>
      <c r="C73" s="239">
        <v>12902.4460048</v>
      </c>
      <c r="D73" s="236"/>
      <c r="E73" s="232" t="s">
        <v>113</v>
      </c>
      <c r="F73" s="234"/>
      <c r="G73" s="190"/>
      <c r="I73" s="188">
        <v>0.94</v>
      </c>
      <c r="J73" s="182"/>
      <c r="L73" s="222" t="s">
        <v>114</v>
      </c>
      <c r="M73" s="192"/>
    </row>
    <row r="74" spans="1:13" ht="12.75" customHeight="1" x14ac:dyDescent="0.2">
      <c r="A74" s="228" t="s">
        <v>115</v>
      </c>
      <c r="B74" s="218"/>
      <c r="C74" s="235">
        <v>10</v>
      </c>
      <c r="D74" s="218" t="s">
        <v>116</v>
      </c>
      <c r="E74" s="232" t="s">
        <v>117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118</v>
      </c>
      <c r="B75" s="236"/>
      <c r="C75" s="235">
        <v>10</v>
      </c>
      <c r="D75" s="218" t="s">
        <v>116</v>
      </c>
      <c r="E75" s="232" t="s">
        <v>119</v>
      </c>
      <c r="F75" s="234"/>
      <c r="G75" s="205"/>
      <c r="H75" s="190"/>
      <c r="I75" s="223">
        <v>22</v>
      </c>
      <c r="J75" s="229"/>
      <c r="L75" s="222" t="s">
        <v>120</v>
      </c>
      <c r="M75" s="192"/>
    </row>
    <row r="76" spans="1:13" ht="11.25" customHeight="1" x14ac:dyDescent="0.2">
      <c r="A76" s="219" t="s">
        <v>121</v>
      </c>
      <c r="B76" s="218"/>
      <c r="C76" s="233">
        <v>0.85</v>
      </c>
      <c r="D76" s="225"/>
      <c r="E76" s="232" t="s">
        <v>122</v>
      </c>
      <c r="F76" s="205"/>
      <c r="G76" s="205"/>
      <c r="H76" s="190"/>
      <c r="I76" s="231">
        <v>200</v>
      </c>
      <c r="J76" s="162"/>
      <c r="L76" s="222" t="s">
        <v>123</v>
      </c>
      <c r="M76" s="192"/>
    </row>
    <row r="77" spans="1:13" ht="11.25" customHeight="1" x14ac:dyDescent="0.2">
      <c r="A77" s="228" t="s">
        <v>124</v>
      </c>
      <c r="B77" s="218"/>
      <c r="C77" s="230">
        <v>10000</v>
      </c>
      <c r="D77" s="218" t="s">
        <v>123</v>
      </c>
      <c r="E77" s="224" t="s">
        <v>125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126</v>
      </c>
      <c r="B78" s="218"/>
      <c r="C78" s="227">
        <v>2000</v>
      </c>
      <c r="D78" s="218" t="s">
        <v>123</v>
      </c>
      <c r="E78" s="224" t="s">
        <v>127</v>
      </c>
      <c r="F78" s="205"/>
      <c r="G78" s="205"/>
      <c r="H78" s="190"/>
      <c r="I78" s="188">
        <v>3.6</v>
      </c>
      <c r="J78" s="182"/>
      <c r="L78" s="222" t="s">
        <v>114</v>
      </c>
      <c r="M78" s="192"/>
    </row>
    <row r="79" spans="1:13" ht="12.75" customHeight="1" x14ac:dyDescent="0.2">
      <c r="A79" s="226" t="s">
        <v>128</v>
      </c>
      <c r="B79" s="225"/>
      <c r="C79" s="190"/>
      <c r="D79" s="225"/>
      <c r="E79" s="224" t="s">
        <v>129</v>
      </c>
      <c r="F79" s="205"/>
      <c r="G79" s="205"/>
      <c r="H79" s="190"/>
      <c r="I79" s="223">
        <v>3200</v>
      </c>
      <c r="J79" s="182"/>
      <c r="L79" s="222" t="s">
        <v>123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130</v>
      </c>
      <c r="B82" s="208"/>
      <c r="C82" s="208"/>
      <c r="D82" s="208"/>
      <c r="E82" s="208"/>
      <c r="F82" s="168" t="s">
        <v>131</v>
      </c>
      <c r="G82" s="208"/>
      <c r="I82" s="168" t="s">
        <v>132</v>
      </c>
      <c r="J82" s="170"/>
      <c r="L82" s="168" t="s">
        <v>133</v>
      </c>
      <c r="M82" s="167"/>
    </row>
    <row r="83" spans="1:13" ht="12.75" customHeight="1" x14ac:dyDescent="0.2">
      <c r="A83" s="219" t="s">
        <v>134</v>
      </c>
      <c r="B83" s="190" t="s">
        <v>135</v>
      </c>
      <c r="C83" s="218" t="s">
        <v>201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136</v>
      </c>
      <c r="B84" s="218" t="s">
        <v>137</v>
      </c>
      <c r="C84" s="217" t="s">
        <v>200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138</v>
      </c>
      <c r="B85" s="190" t="s">
        <v>139</v>
      </c>
      <c r="C85" s="218" t="s">
        <v>200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140</v>
      </c>
      <c r="B86" s="205" t="s">
        <v>141</v>
      </c>
      <c r="C86" s="217" t="s">
        <v>199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78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142</v>
      </c>
      <c r="B89" s="208"/>
      <c r="C89" s="208"/>
      <c r="D89" s="208"/>
      <c r="E89" s="208"/>
      <c r="F89" s="207" t="s">
        <v>143</v>
      </c>
      <c r="G89" s="206"/>
      <c r="H89" s="169"/>
      <c r="I89" s="168" t="s">
        <v>132</v>
      </c>
      <c r="J89" s="170"/>
      <c r="K89" s="169"/>
      <c r="L89" s="168" t="s">
        <v>133</v>
      </c>
      <c r="M89" s="167"/>
    </row>
    <row r="90" spans="1:13" ht="13.5" customHeight="1" x14ac:dyDescent="0.2">
      <c r="A90" s="191" t="s">
        <v>144</v>
      </c>
      <c r="B90" s="205" t="s">
        <v>145</v>
      </c>
      <c r="C90" s="202" t="s">
        <v>198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146</v>
      </c>
      <c r="B92" s="205" t="s">
        <v>147</v>
      </c>
      <c r="C92" s="202" t="s">
        <v>197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148</v>
      </c>
      <c r="B94" s="190" t="s">
        <v>149</v>
      </c>
      <c r="C94" s="203" t="s">
        <v>191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150</v>
      </c>
      <c r="C96" s="202" t="s">
        <v>158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78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152</v>
      </c>
      <c r="B100" s="169"/>
      <c r="C100" s="169"/>
      <c r="D100" s="169"/>
      <c r="E100" s="169"/>
      <c r="F100" s="168" t="s">
        <v>153</v>
      </c>
      <c r="G100" s="170"/>
      <c r="I100" s="168" t="s">
        <v>132</v>
      </c>
      <c r="J100" s="130"/>
      <c r="K100" s="197"/>
      <c r="L100" s="168" t="s">
        <v>133</v>
      </c>
      <c r="M100" s="196"/>
    </row>
    <row r="101" spans="1:13" ht="409.6" hidden="1" customHeight="1" x14ac:dyDescent="0.2"/>
    <row r="102" spans="1:13" ht="12.75" customHeight="1" x14ac:dyDescent="0.2">
      <c r="A102" s="191" t="s">
        <v>16</v>
      </c>
      <c r="B102" s="195">
        <v>27.41</v>
      </c>
      <c r="C102" s="190" t="s">
        <v>154</v>
      </c>
      <c r="D102" s="194" t="s">
        <v>155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17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78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156</v>
      </c>
      <c r="G108" s="170"/>
      <c r="H108" s="169"/>
      <c r="I108" s="168" t="s">
        <v>132</v>
      </c>
      <c r="J108" s="170"/>
      <c r="K108" s="169"/>
      <c r="L108" s="168" t="s">
        <v>133</v>
      </c>
      <c r="M108" s="167"/>
    </row>
    <row r="109" spans="1:13" ht="15.75" customHeight="1" x14ac:dyDescent="0.25">
      <c r="A109" s="166" t="s">
        <v>157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61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65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93</v>
      </c>
      <c r="M113" s="167"/>
    </row>
    <row r="114" spans="1:13" ht="12.75" customHeight="1" x14ac:dyDescent="0.2">
      <c r="A114" s="127"/>
      <c r="B114" s="126"/>
      <c r="L114" s="268" t="s">
        <v>94</v>
      </c>
      <c r="M114" s="180"/>
    </row>
    <row r="115" spans="1:13" ht="13.5" customHeight="1" x14ac:dyDescent="0.2">
      <c r="A115" s="131" t="s">
        <v>95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96</v>
      </c>
      <c r="C116" s="206" t="s">
        <v>189</v>
      </c>
      <c r="D116" s="169"/>
      <c r="E116" s="169"/>
      <c r="F116" s="208"/>
      <c r="G116" s="208"/>
      <c r="H116" s="169"/>
      <c r="I116" s="264" t="s">
        <v>97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182</v>
      </c>
      <c r="D117" s="341"/>
      <c r="E117" s="341"/>
      <c r="F117" s="341"/>
      <c r="G117" s="262"/>
      <c r="I117" s="190" t="s">
        <v>98</v>
      </c>
      <c r="J117" s="190"/>
      <c r="K117" s="200"/>
      <c r="L117" s="182"/>
      <c r="M117" s="180"/>
    </row>
    <row r="118" spans="1:13" ht="12.75" customHeight="1" thickTop="1" x14ac:dyDescent="0.2">
      <c r="A118" s="58" t="s">
        <v>70</v>
      </c>
      <c r="B118" s="261"/>
      <c r="C118" s="259"/>
      <c r="D118" s="260"/>
      <c r="E118" s="260"/>
      <c r="F118" s="259"/>
      <c r="G118" s="258"/>
      <c r="I118" s="205" t="s">
        <v>66</v>
      </c>
      <c r="J118" s="190"/>
      <c r="K118" s="200" t="s">
        <v>67</v>
      </c>
      <c r="L118" s="182"/>
      <c r="M118" s="180"/>
    </row>
    <row r="119" spans="1:13" ht="12.75" customHeight="1" x14ac:dyDescent="0.2">
      <c r="A119" s="59" t="s">
        <v>217</v>
      </c>
      <c r="B119" s="257"/>
      <c r="C119" s="255"/>
      <c r="D119" s="256"/>
      <c r="E119" s="256"/>
      <c r="F119" s="255"/>
      <c r="G119" s="254"/>
      <c r="H119" s="253" t="s">
        <v>99</v>
      </c>
      <c r="I119" s="253"/>
      <c r="J119" s="190"/>
      <c r="K119" s="252" t="s">
        <v>68</v>
      </c>
      <c r="L119" s="182"/>
      <c r="M119" s="180"/>
    </row>
    <row r="120" spans="1:13" ht="11.25" customHeight="1" thickBot="1" x14ac:dyDescent="0.25">
      <c r="A120" s="60" t="s">
        <v>216</v>
      </c>
      <c r="B120" s="251"/>
      <c r="C120" s="251"/>
      <c r="D120" s="251"/>
      <c r="E120" s="251"/>
      <c r="F120" s="251"/>
      <c r="G120" s="250"/>
      <c r="I120" s="205" t="s">
        <v>100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101</v>
      </c>
      <c r="C121" s="210" t="s">
        <v>68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102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103</v>
      </c>
      <c r="B124" s="206"/>
      <c r="C124" s="245">
        <v>55219.25</v>
      </c>
      <c r="D124" s="236"/>
      <c r="E124" s="232" t="s">
        <v>104</v>
      </c>
      <c r="F124" s="244"/>
      <c r="G124" s="190"/>
      <c r="H124" s="190"/>
      <c r="I124" s="233">
        <v>225</v>
      </c>
      <c r="J124" s="229"/>
      <c r="L124" s="222" t="s">
        <v>105</v>
      </c>
      <c r="M124" s="192"/>
    </row>
    <row r="125" spans="1:13" ht="12.75" customHeight="1" x14ac:dyDescent="0.2">
      <c r="A125" s="228" t="s">
        <v>106</v>
      </c>
      <c r="B125" s="218"/>
      <c r="C125" s="195">
        <v>1182.309976</v>
      </c>
      <c r="D125" s="236"/>
      <c r="E125" s="232" t="s">
        <v>107</v>
      </c>
      <c r="F125" s="234"/>
      <c r="G125" s="205"/>
      <c r="H125" s="190"/>
      <c r="I125" s="243"/>
      <c r="J125" s="242" t="s">
        <v>108</v>
      </c>
      <c r="M125" s="192"/>
    </row>
    <row r="126" spans="1:13" ht="12.75" customHeight="1" x14ac:dyDescent="0.2">
      <c r="A126" s="228" t="s">
        <v>109</v>
      </c>
      <c r="B126" s="218"/>
      <c r="C126" s="239">
        <v>54036.940024000003</v>
      </c>
      <c r="D126" s="236"/>
      <c r="E126" s="232" t="s">
        <v>110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111</v>
      </c>
      <c r="B127" s="240" t="s">
        <v>161</v>
      </c>
      <c r="C127" s="239">
        <v>10807.388004799999</v>
      </c>
      <c r="D127" s="236"/>
      <c r="E127" s="232" t="s">
        <v>113</v>
      </c>
      <c r="F127" s="234"/>
      <c r="G127" s="190"/>
      <c r="I127" s="188">
        <v>0.94</v>
      </c>
      <c r="J127" s="182"/>
      <c r="L127" s="222" t="s">
        <v>114</v>
      </c>
      <c r="M127" s="192"/>
    </row>
    <row r="128" spans="1:13" ht="12.75" customHeight="1" x14ac:dyDescent="0.2">
      <c r="A128" s="228" t="s">
        <v>115</v>
      </c>
      <c r="B128" s="218"/>
      <c r="C128" s="235">
        <v>10</v>
      </c>
      <c r="D128" s="218" t="s">
        <v>116</v>
      </c>
      <c r="E128" s="232" t="s">
        <v>117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118</v>
      </c>
      <c r="B129" s="236"/>
      <c r="C129" s="235">
        <v>10</v>
      </c>
      <c r="D129" s="218" t="s">
        <v>116</v>
      </c>
      <c r="E129" s="232" t="s">
        <v>119</v>
      </c>
      <c r="F129" s="234"/>
      <c r="G129" s="205"/>
      <c r="H129" s="190"/>
      <c r="I129" s="223">
        <v>22</v>
      </c>
      <c r="J129" s="229"/>
      <c r="L129" s="222" t="s">
        <v>120</v>
      </c>
      <c r="M129" s="192"/>
    </row>
    <row r="130" spans="1:13" ht="11.25" customHeight="1" x14ac:dyDescent="0.2">
      <c r="A130" s="219" t="s">
        <v>121</v>
      </c>
      <c r="B130" s="218"/>
      <c r="C130" s="233">
        <v>0.85</v>
      </c>
      <c r="D130" s="225"/>
      <c r="E130" s="232" t="s">
        <v>122</v>
      </c>
      <c r="F130" s="205"/>
      <c r="G130" s="205"/>
      <c r="H130" s="190"/>
      <c r="I130" s="231">
        <v>200</v>
      </c>
      <c r="J130" s="162"/>
      <c r="L130" s="222" t="s">
        <v>123</v>
      </c>
      <c r="M130" s="192"/>
    </row>
    <row r="131" spans="1:13" ht="11.25" customHeight="1" x14ac:dyDescent="0.2">
      <c r="A131" s="228" t="s">
        <v>124</v>
      </c>
      <c r="B131" s="218"/>
      <c r="C131" s="230">
        <v>10000</v>
      </c>
      <c r="D131" s="218" t="s">
        <v>123</v>
      </c>
      <c r="E131" s="224" t="s">
        <v>125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126</v>
      </c>
      <c r="B132" s="218"/>
      <c r="C132" s="227">
        <v>2000</v>
      </c>
      <c r="D132" s="218" t="s">
        <v>123</v>
      </c>
      <c r="E132" s="224" t="s">
        <v>127</v>
      </c>
      <c r="F132" s="205"/>
      <c r="G132" s="205"/>
      <c r="H132" s="190"/>
      <c r="I132" s="188">
        <v>3.6</v>
      </c>
      <c r="J132" s="182"/>
      <c r="L132" s="222" t="s">
        <v>114</v>
      </c>
      <c r="M132" s="192"/>
    </row>
    <row r="133" spans="1:13" ht="12.75" customHeight="1" x14ac:dyDescent="0.2">
      <c r="A133" s="226" t="s">
        <v>128</v>
      </c>
      <c r="B133" s="225"/>
      <c r="C133" s="190"/>
      <c r="D133" s="225"/>
      <c r="E133" s="224" t="s">
        <v>129</v>
      </c>
      <c r="F133" s="205"/>
      <c r="G133" s="205"/>
      <c r="H133" s="190"/>
      <c r="I133" s="223">
        <v>3200</v>
      </c>
      <c r="J133" s="182"/>
      <c r="L133" s="222" t="s">
        <v>123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130</v>
      </c>
      <c r="B136" s="208"/>
      <c r="C136" s="208"/>
      <c r="D136" s="208"/>
      <c r="E136" s="208"/>
      <c r="F136" s="168" t="s">
        <v>131</v>
      </c>
      <c r="G136" s="208"/>
      <c r="I136" s="168" t="s">
        <v>132</v>
      </c>
      <c r="J136" s="170"/>
      <c r="L136" s="168" t="s">
        <v>133</v>
      </c>
      <c r="M136" s="167"/>
    </row>
    <row r="137" spans="1:13" ht="12.75" customHeight="1" x14ac:dyDescent="0.2">
      <c r="A137" s="219" t="s">
        <v>134</v>
      </c>
      <c r="B137" s="190" t="s">
        <v>135</v>
      </c>
      <c r="C137" s="218" t="s">
        <v>196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136</v>
      </c>
      <c r="B138" s="218" t="s">
        <v>137</v>
      </c>
      <c r="C138" s="217" t="s">
        <v>195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138</v>
      </c>
      <c r="B139" s="190" t="s">
        <v>139</v>
      </c>
      <c r="C139" s="218" t="s">
        <v>195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140</v>
      </c>
      <c r="B140" s="205" t="s">
        <v>141</v>
      </c>
      <c r="C140" s="217" t="s">
        <v>194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78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142</v>
      </c>
      <c r="B143" s="208"/>
      <c r="C143" s="208"/>
      <c r="D143" s="208"/>
      <c r="E143" s="208"/>
      <c r="F143" s="207" t="s">
        <v>143</v>
      </c>
      <c r="G143" s="206"/>
      <c r="H143" s="169"/>
      <c r="I143" s="168" t="s">
        <v>132</v>
      </c>
      <c r="J143" s="170"/>
      <c r="K143" s="169"/>
      <c r="L143" s="168" t="s">
        <v>133</v>
      </c>
      <c r="M143" s="167"/>
    </row>
    <row r="144" spans="1:13" ht="13.5" customHeight="1" x14ac:dyDescent="0.2">
      <c r="A144" s="191" t="s">
        <v>144</v>
      </c>
      <c r="B144" s="205" t="s">
        <v>145</v>
      </c>
      <c r="C144" s="202" t="s">
        <v>193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146</v>
      </c>
      <c r="B146" s="205" t="s">
        <v>147</v>
      </c>
      <c r="C146" s="202" t="s">
        <v>192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148</v>
      </c>
      <c r="B148" s="190" t="s">
        <v>149</v>
      </c>
      <c r="C148" s="203" t="s">
        <v>191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150</v>
      </c>
      <c r="C150" s="202" t="s">
        <v>158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78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152</v>
      </c>
      <c r="B154" s="169"/>
      <c r="C154" s="169"/>
      <c r="D154" s="169"/>
      <c r="E154" s="169"/>
      <c r="F154" s="168" t="s">
        <v>153</v>
      </c>
      <c r="G154" s="170"/>
      <c r="I154" s="168" t="s">
        <v>132</v>
      </c>
      <c r="J154" s="130"/>
      <c r="K154" s="197"/>
      <c r="L154" s="168" t="s">
        <v>133</v>
      </c>
      <c r="M154" s="196"/>
    </row>
    <row r="155" spans="1:13" ht="409.6" hidden="1" customHeight="1" x14ac:dyDescent="0.2"/>
    <row r="156" spans="1:13" ht="12.75" customHeight="1" x14ac:dyDescent="0.2">
      <c r="A156" s="191" t="s">
        <v>16</v>
      </c>
      <c r="B156" s="195">
        <v>27.41</v>
      </c>
      <c r="C156" s="190" t="s">
        <v>154</v>
      </c>
      <c r="D156" s="194" t="s">
        <v>155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17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78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156</v>
      </c>
      <c r="G162" s="170"/>
      <c r="H162" s="169"/>
      <c r="I162" s="168" t="s">
        <v>132</v>
      </c>
      <c r="J162" s="170"/>
      <c r="K162" s="169"/>
      <c r="L162" s="168" t="s">
        <v>133</v>
      </c>
      <c r="M162" s="167"/>
    </row>
    <row r="163" spans="1:13" ht="15.75" customHeight="1" x14ac:dyDescent="0.25">
      <c r="A163" s="166" t="s">
        <v>157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61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65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93</v>
      </c>
      <c r="M167" s="167"/>
    </row>
    <row r="168" spans="1:13" ht="12.75" customHeight="1" x14ac:dyDescent="0.2">
      <c r="A168" s="127"/>
      <c r="B168" s="126"/>
      <c r="L168" s="268" t="s">
        <v>94</v>
      </c>
      <c r="M168" s="180"/>
    </row>
    <row r="169" spans="1:13" ht="13.5" customHeight="1" x14ac:dyDescent="0.2">
      <c r="A169" s="131" t="s">
        <v>95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96</v>
      </c>
      <c r="C170" s="206" t="s">
        <v>88</v>
      </c>
      <c r="D170" s="169"/>
      <c r="E170" s="169"/>
      <c r="F170" s="208"/>
      <c r="G170" s="208"/>
      <c r="H170" s="169"/>
      <c r="I170" s="264" t="s">
        <v>97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28</v>
      </c>
      <c r="D171" s="341"/>
      <c r="E171" s="341"/>
      <c r="F171" s="341"/>
      <c r="G171" s="262"/>
      <c r="I171" s="190" t="s">
        <v>98</v>
      </c>
      <c r="J171" s="190"/>
      <c r="K171" s="200"/>
      <c r="L171" s="182"/>
      <c r="M171" s="180"/>
    </row>
    <row r="172" spans="1:13" ht="12.75" customHeight="1" thickTop="1" x14ac:dyDescent="0.2">
      <c r="A172" s="58" t="s">
        <v>70</v>
      </c>
      <c r="B172" s="261"/>
      <c r="C172" s="259"/>
      <c r="D172" s="260"/>
      <c r="E172" s="260"/>
      <c r="F172" s="259"/>
      <c r="G172" s="258"/>
      <c r="I172" s="205" t="s">
        <v>66</v>
      </c>
      <c r="J172" s="190"/>
      <c r="K172" s="200" t="s">
        <v>67</v>
      </c>
      <c r="L172" s="182"/>
      <c r="M172" s="180"/>
    </row>
    <row r="173" spans="1:13" ht="12.75" customHeight="1" x14ac:dyDescent="0.2">
      <c r="A173" s="59" t="s">
        <v>217</v>
      </c>
      <c r="B173" s="257"/>
      <c r="C173" s="255"/>
      <c r="D173" s="256"/>
      <c r="E173" s="256"/>
      <c r="F173" s="255"/>
      <c r="G173" s="254"/>
      <c r="H173" s="253" t="s">
        <v>99</v>
      </c>
      <c r="I173" s="253"/>
      <c r="J173" s="190"/>
      <c r="K173" s="252" t="s">
        <v>68</v>
      </c>
      <c r="L173" s="182"/>
      <c r="M173" s="180"/>
    </row>
    <row r="174" spans="1:13" ht="11.25" customHeight="1" thickBot="1" x14ac:dyDescent="0.25">
      <c r="A174" s="60" t="s">
        <v>216</v>
      </c>
      <c r="B174" s="251"/>
      <c r="C174" s="251"/>
      <c r="D174" s="251"/>
      <c r="E174" s="251"/>
      <c r="F174" s="251"/>
      <c r="G174" s="250"/>
      <c r="I174" s="205" t="s">
        <v>100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101</v>
      </c>
      <c r="C175" s="210" t="s">
        <v>68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102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103</v>
      </c>
      <c r="B178" s="206"/>
      <c r="C178" s="245">
        <v>11823.13</v>
      </c>
      <c r="D178" s="236"/>
      <c r="E178" s="232" t="s">
        <v>104</v>
      </c>
      <c r="F178" s="244"/>
      <c r="G178" s="190"/>
      <c r="H178" s="190"/>
      <c r="I178" s="233">
        <v>200</v>
      </c>
      <c r="J178" s="229"/>
      <c r="L178" s="222" t="s">
        <v>105</v>
      </c>
      <c r="M178" s="192"/>
    </row>
    <row r="179" spans="1:13" ht="12.75" customHeight="1" x14ac:dyDescent="0.2">
      <c r="A179" s="228" t="s">
        <v>106</v>
      </c>
      <c r="B179" s="218"/>
      <c r="C179" s="195">
        <v>140.12979200000001</v>
      </c>
      <c r="D179" s="236"/>
      <c r="E179" s="232" t="s">
        <v>107</v>
      </c>
      <c r="F179" s="234"/>
      <c r="G179" s="205"/>
      <c r="H179" s="190"/>
      <c r="I179" s="243"/>
      <c r="J179" s="242" t="s">
        <v>162</v>
      </c>
      <c r="M179" s="192"/>
    </row>
    <row r="180" spans="1:13" ht="12.75" customHeight="1" x14ac:dyDescent="0.2">
      <c r="A180" s="228" t="s">
        <v>109</v>
      </c>
      <c r="B180" s="218"/>
      <c r="C180" s="239">
        <v>11683.000207999999</v>
      </c>
      <c r="D180" s="236"/>
      <c r="E180" s="232" t="s">
        <v>110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111</v>
      </c>
      <c r="B181" s="240" t="s">
        <v>112</v>
      </c>
      <c r="C181" s="239">
        <v>1168.3000208000001</v>
      </c>
      <c r="D181" s="236"/>
      <c r="E181" s="232" t="s">
        <v>113</v>
      </c>
      <c r="F181" s="234"/>
      <c r="G181" s="190"/>
      <c r="I181" s="188">
        <v>0.88</v>
      </c>
      <c r="J181" s="182"/>
      <c r="L181" s="222" t="s">
        <v>114</v>
      </c>
      <c r="M181" s="192"/>
    </row>
    <row r="182" spans="1:13" ht="12.75" customHeight="1" x14ac:dyDescent="0.2">
      <c r="A182" s="228" t="s">
        <v>115</v>
      </c>
      <c r="B182" s="218"/>
      <c r="C182" s="235">
        <v>10</v>
      </c>
      <c r="D182" s="218" t="s">
        <v>116</v>
      </c>
      <c r="E182" s="232" t="s">
        <v>117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118</v>
      </c>
      <c r="B183" s="236"/>
      <c r="C183" s="235">
        <v>10</v>
      </c>
      <c r="D183" s="218" t="s">
        <v>116</v>
      </c>
      <c r="E183" s="232" t="s">
        <v>119</v>
      </c>
      <c r="F183" s="234"/>
      <c r="G183" s="205"/>
      <c r="H183" s="190"/>
      <c r="I183" s="223">
        <v>12</v>
      </c>
      <c r="J183" s="229"/>
      <c r="L183" s="222" t="s">
        <v>120</v>
      </c>
      <c r="M183" s="192"/>
    </row>
    <row r="184" spans="1:13" ht="11.25" customHeight="1" x14ac:dyDescent="0.2">
      <c r="A184" s="219" t="s">
        <v>121</v>
      </c>
      <c r="B184" s="218"/>
      <c r="C184" s="233">
        <v>0.75</v>
      </c>
      <c r="D184" s="225"/>
      <c r="E184" s="232" t="s">
        <v>122</v>
      </c>
      <c r="F184" s="205"/>
      <c r="G184" s="205"/>
      <c r="H184" s="190"/>
      <c r="I184" s="231">
        <v>100</v>
      </c>
      <c r="J184" s="162"/>
      <c r="L184" s="222" t="s">
        <v>123</v>
      </c>
      <c r="M184" s="192"/>
    </row>
    <row r="185" spans="1:13" ht="11.25" customHeight="1" x14ac:dyDescent="0.2">
      <c r="A185" s="228" t="s">
        <v>124</v>
      </c>
      <c r="B185" s="218"/>
      <c r="C185" s="230">
        <v>10000</v>
      </c>
      <c r="D185" s="218" t="s">
        <v>123</v>
      </c>
      <c r="E185" s="224" t="s">
        <v>125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126</v>
      </c>
      <c r="B186" s="218"/>
      <c r="C186" s="227">
        <v>2000</v>
      </c>
      <c r="D186" s="218" t="s">
        <v>123</v>
      </c>
      <c r="E186" s="224" t="s">
        <v>127</v>
      </c>
      <c r="F186" s="205"/>
      <c r="G186" s="205"/>
      <c r="H186" s="190"/>
      <c r="I186" s="188">
        <v>3.6</v>
      </c>
      <c r="J186" s="182"/>
      <c r="L186" s="222" t="s">
        <v>114</v>
      </c>
      <c r="M186" s="192"/>
    </row>
    <row r="187" spans="1:13" ht="12.75" customHeight="1" x14ac:dyDescent="0.2">
      <c r="A187" s="226" t="s">
        <v>128</v>
      </c>
      <c r="B187" s="225"/>
      <c r="C187" s="190"/>
      <c r="D187" s="225"/>
      <c r="E187" s="224" t="s">
        <v>129</v>
      </c>
      <c r="F187" s="205"/>
      <c r="G187" s="205"/>
      <c r="H187" s="190"/>
      <c r="I187" s="223">
        <v>2000</v>
      </c>
      <c r="J187" s="182"/>
      <c r="L187" s="222" t="s">
        <v>123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130</v>
      </c>
      <c r="B190" s="208"/>
      <c r="C190" s="208"/>
      <c r="D190" s="208"/>
      <c r="E190" s="208"/>
      <c r="F190" s="168" t="s">
        <v>131</v>
      </c>
      <c r="G190" s="208"/>
      <c r="I190" s="168" t="s">
        <v>132</v>
      </c>
      <c r="J190" s="170"/>
      <c r="L190" s="168" t="s">
        <v>133</v>
      </c>
      <c r="M190" s="167"/>
    </row>
    <row r="191" spans="1:13" ht="12.75" customHeight="1" x14ac:dyDescent="0.2">
      <c r="A191" s="219" t="s">
        <v>134</v>
      </c>
      <c r="B191" s="190" t="s">
        <v>135</v>
      </c>
      <c r="C191" s="218" t="s">
        <v>163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136</v>
      </c>
      <c r="B192" s="218" t="s">
        <v>137</v>
      </c>
      <c r="C192" s="217" t="s">
        <v>164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138</v>
      </c>
      <c r="B193" s="190" t="s">
        <v>139</v>
      </c>
      <c r="C193" s="218" t="s">
        <v>164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140</v>
      </c>
      <c r="B194" s="205" t="s">
        <v>141</v>
      </c>
      <c r="C194" s="217" t="s">
        <v>165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78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142</v>
      </c>
      <c r="B197" s="208"/>
      <c r="C197" s="208"/>
      <c r="D197" s="208"/>
      <c r="E197" s="208"/>
      <c r="F197" s="207" t="s">
        <v>143</v>
      </c>
      <c r="G197" s="206"/>
      <c r="H197" s="169"/>
      <c r="I197" s="168" t="s">
        <v>132</v>
      </c>
      <c r="J197" s="170"/>
      <c r="K197" s="169"/>
      <c r="L197" s="168" t="s">
        <v>133</v>
      </c>
      <c r="M197" s="167"/>
    </row>
    <row r="198" spans="1:13" ht="13.5" customHeight="1" x14ac:dyDescent="0.2">
      <c r="A198" s="191" t="s">
        <v>144</v>
      </c>
      <c r="B198" s="205" t="s">
        <v>145</v>
      </c>
      <c r="C198" s="202" t="s">
        <v>166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146</v>
      </c>
      <c r="B200" s="205" t="s">
        <v>147</v>
      </c>
      <c r="C200" s="202" t="s">
        <v>167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148</v>
      </c>
      <c r="B202" s="190" t="s">
        <v>149</v>
      </c>
      <c r="C202" s="203" t="s">
        <v>168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150</v>
      </c>
      <c r="C204" s="202" t="s">
        <v>151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78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152</v>
      </c>
      <c r="B208" s="169"/>
      <c r="C208" s="169"/>
      <c r="D208" s="169"/>
      <c r="E208" s="169"/>
      <c r="F208" s="168" t="s">
        <v>153</v>
      </c>
      <c r="G208" s="170"/>
      <c r="I208" s="168" t="s">
        <v>132</v>
      </c>
      <c r="J208" s="130"/>
      <c r="K208" s="197"/>
      <c r="L208" s="168" t="s">
        <v>133</v>
      </c>
      <c r="M208" s="196"/>
    </row>
    <row r="209" spans="1:13" ht="409.6" hidden="1" customHeight="1" x14ac:dyDescent="0.2"/>
    <row r="210" spans="1:13" ht="12.75" customHeight="1" x14ac:dyDescent="0.2">
      <c r="A210" s="191" t="s">
        <v>14</v>
      </c>
      <c r="B210" s="195">
        <v>24.26</v>
      </c>
      <c r="C210" s="190" t="s">
        <v>154</v>
      </c>
      <c r="D210" s="194" t="s">
        <v>159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160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78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156</v>
      </c>
      <c r="G216" s="170"/>
      <c r="H216" s="169"/>
      <c r="I216" s="168" t="s">
        <v>132</v>
      </c>
      <c r="J216" s="170"/>
      <c r="K216" s="169"/>
      <c r="L216" s="168" t="s">
        <v>133</v>
      </c>
      <c r="M216" s="167"/>
    </row>
    <row r="217" spans="1:13" ht="15.75" customHeight="1" x14ac:dyDescent="0.25">
      <c r="A217" s="166" t="s">
        <v>157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61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65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93</v>
      </c>
      <c r="M221" s="167"/>
    </row>
    <row r="222" spans="1:13" ht="12.75" customHeight="1" x14ac:dyDescent="0.2">
      <c r="A222" s="127"/>
      <c r="B222" s="126"/>
      <c r="L222" s="268" t="s">
        <v>94</v>
      </c>
      <c r="M222" s="180"/>
    </row>
    <row r="223" spans="1:13" ht="13.5" customHeight="1" x14ac:dyDescent="0.2">
      <c r="A223" s="131" t="s">
        <v>95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96</v>
      </c>
      <c r="C224" s="206" t="s">
        <v>215</v>
      </c>
      <c r="D224" s="169"/>
      <c r="E224" s="169"/>
      <c r="F224" s="208"/>
      <c r="G224" s="208"/>
      <c r="H224" s="169"/>
      <c r="I224" s="264" t="s">
        <v>97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211</v>
      </c>
      <c r="D225" s="341"/>
      <c r="E225" s="341"/>
      <c r="F225" s="341"/>
      <c r="G225" s="262"/>
      <c r="I225" s="190" t="s">
        <v>98</v>
      </c>
      <c r="J225" s="190"/>
      <c r="K225" s="200"/>
      <c r="L225" s="182"/>
      <c r="M225" s="180"/>
    </row>
    <row r="226" spans="1:13" ht="12.75" customHeight="1" thickTop="1" x14ac:dyDescent="0.2">
      <c r="A226" s="58" t="s">
        <v>70</v>
      </c>
      <c r="B226" s="261"/>
      <c r="C226" s="259"/>
      <c r="D226" s="260"/>
      <c r="E226" s="260"/>
      <c r="F226" s="259"/>
      <c r="G226" s="258"/>
      <c r="I226" s="205" t="s">
        <v>66</v>
      </c>
      <c r="J226" s="190"/>
      <c r="K226" s="200" t="s">
        <v>67</v>
      </c>
      <c r="L226" s="182"/>
      <c r="M226" s="180"/>
    </row>
    <row r="227" spans="1:13" ht="12.75" customHeight="1" x14ac:dyDescent="0.2">
      <c r="A227" s="59" t="s">
        <v>217</v>
      </c>
      <c r="B227" s="257"/>
      <c r="C227" s="255"/>
      <c r="D227" s="256"/>
      <c r="E227" s="256"/>
      <c r="F227" s="255"/>
      <c r="G227" s="254"/>
      <c r="H227" s="253" t="s">
        <v>99</v>
      </c>
      <c r="I227" s="253"/>
      <c r="J227" s="190"/>
      <c r="K227" s="252" t="s">
        <v>68</v>
      </c>
      <c r="L227" s="182"/>
      <c r="M227" s="180"/>
    </row>
    <row r="228" spans="1:13" ht="11.25" customHeight="1" thickBot="1" x14ac:dyDescent="0.25">
      <c r="A228" s="60" t="s">
        <v>216</v>
      </c>
      <c r="B228" s="251"/>
      <c r="C228" s="251"/>
      <c r="D228" s="251"/>
      <c r="E228" s="251"/>
      <c r="F228" s="251"/>
      <c r="G228" s="250"/>
      <c r="I228" s="205" t="s">
        <v>100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101</v>
      </c>
      <c r="C229" s="210" t="s">
        <v>68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102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103</v>
      </c>
      <c r="B232" s="206"/>
      <c r="C232" s="245">
        <v>26273.61</v>
      </c>
      <c r="D232" s="236"/>
      <c r="E232" s="232" t="s">
        <v>104</v>
      </c>
      <c r="F232" s="244"/>
      <c r="G232" s="190"/>
      <c r="H232" s="190"/>
      <c r="I232" s="233">
        <v>25</v>
      </c>
      <c r="J232" s="229"/>
      <c r="L232" s="222" t="s">
        <v>105</v>
      </c>
      <c r="M232" s="192"/>
    </row>
    <row r="233" spans="1:13" ht="12.75" customHeight="1" x14ac:dyDescent="0.2">
      <c r="A233" s="228" t="s">
        <v>106</v>
      </c>
      <c r="B233" s="218"/>
      <c r="C233" s="195">
        <v>0</v>
      </c>
      <c r="D233" s="236"/>
      <c r="E233" s="232" t="s">
        <v>107</v>
      </c>
      <c r="F233" s="234"/>
      <c r="G233" s="205"/>
      <c r="H233" s="190"/>
      <c r="I233" s="243"/>
      <c r="J233" s="242" t="s">
        <v>162</v>
      </c>
      <c r="M233" s="192"/>
    </row>
    <row r="234" spans="1:13" ht="12.75" customHeight="1" x14ac:dyDescent="0.2">
      <c r="A234" s="228" t="s">
        <v>109</v>
      </c>
      <c r="B234" s="218"/>
      <c r="C234" s="239">
        <v>26273.61</v>
      </c>
      <c r="D234" s="236"/>
      <c r="E234" s="232" t="s">
        <v>110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111</v>
      </c>
      <c r="B235" s="240" t="s">
        <v>112</v>
      </c>
      <c r="C235" s="239">
        <v>2627.3609999999999</v>
      </c>
      <c r="D235" s="236"/>
      <c r="E235" s="232" t="s">
        <v>113</v>
      </c>
      <c r="F235" s="234"/>
      <c r="G235" s="190"/>
      <c r="I235" s="188">
        <v>0.88</v>
      </c>
      <c r="J235" s="182"/>
      <c r="L235" s="222" t="s">
        <v>114</v>
      </c>
      <c r="M235" s="192"/>
    </row>
    <row r="236" spans="1:13" ht="12.75" customHeight="1" x14ac:dyDescent="0.2">
      <c r="A236" s="228" t="s">
        <v>115</v>
      </c>
      <c r="B236" s="218"/>
      <c r="C236" s="235">
        <v>10</v>
      </c>
      <c r="D236" s="218" t="s">
        <v>116</v>
      </c>
      <c r="E236" s="232" t="s">
        <v>117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118</v>
      </c>
      <c r="B237" s="236"/>
      <c r="C237" s="235">
        <v>10</v>
      </c>
      <c r="D237" s="218" t="s">
        <v>116</v>
      </c>
      <c r="E237" s="232" t="s">
        <v>119</v>
      </c>
      <c r="F237" s="234"/>
      <c r="G237" s="205"/>
      <c r="H237" s="190"/>
      <c r="I237" s="223">
        <v>5</v>
      </c>
      <c r="J237" s="229"/>
      <c r="L237" s="222" t="s">
        <v>120</v>
      </c>
      <c r="M237" s="192"/>
    </row>
    <row r="238" spans="1:13" ht="11.25" customHeight="1" x14ac:dyDescent="0.2">
      <c r="A238" s="219" t="s">
        <v>121</v>
      </c>
      <c r="B238" s="218"/>
      <c r="C238" s="233">
        <v>0.75</v>
      </c>
      <c r="D238" s="225"/>
      <c r="E238" s="232" t="s">
        <v>122</v>
      </c>
      <c r="F238" s="205"/>
      <c r="G238" s="205"/>
      <c r="H238" s="190"/>
      <c r="I238" s="231">
        <v>100</v>
      </c>
      <c r="J238" s="162"/>
      <c r="L238" s="222" t="s">
        <v>123</v>
      </c>
      <c r="M238" s="192"/>
    </row>
    <row r="239" spans="1:13" ht="11.25" customHeight="1" x14ac:dyDescent="0.2">
      <c r="A239" s="228" t="s">
        <v>124</v>
      </c>
      <c r="B239" s="218"/>
      <c r="C239" s="230">
        <v>6000</v>
      </c>
      <c r="D239" s="218" t="s">
        <v>123</v>
      </c>
      <c r="E239" s="224" t="s">
        <v>125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126</v>
      </c>
      <c r="B240" s="218"/>
      <c r="C240" s="227">
        <v>2000</v>
      </c>
      <c r="D240" s="218" t="s">
        <v>123</v>
      </c>
      <c r="E240" s="224" t="s">
        <v>127</v>
      </c>
      <c r="F240" s="205"/>
      <c r="G240" s="205"/>
      <c r="H240" s="190"/>
      <c r="I240" s="188">
        <v>3.6</v>
      </c>
      <c r="J240" s="182"/>
      <c r="L240" s="222" t="s">
        <v>114</v>
      </c>
      <c r="M240" s="192"/>
    </row>
    <row r="241" spans="1:13" ht="12.75" customHeight="1" x14ac:dyDescent="0.2">
      <c r="A241" s="226" t="s">
        <v>128</v>
      </c>
      <c r="B241" s="225"/>
      <c r="C241" s="190"/>
      <c r="D241" s="225"/>
      <c r="E241" s="224" t="s">
        <v>129</v>
      </c>
      <c r="F241" s="205"/>
      <c r="G241" s="205"/>
      <c r="H241" s="190"/>
      <c r="I241" s="223">
        <v>0</v>
      </c>
      <c r="J241" s="182"/>
      <c r="L241" s="222" t="s">
        <v>123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130</v>
      </c>
      <c r="B244" s="208"/>
      <c r="C244" s="208"/>
      <c r="D244" s="208"/>
      <c r="E244" s="208"/>
      <c r="F244" s="168" t="s">
        <v>131</v>
      </c>
      <c r="G244" s="208"/>
      <c r="I244" s="168" t="s">
        <v>132</v>
      </c>
      <c r="J244" s="170"/>
      <c r="L244" s="168" t="s">
        <v>133</v>
      </c>
      <c r="M244" s="167"/>
    </row>
    <row r="245" spans="1:13" ht="12.75" customHeight="1" x14ac:dyDescent="0.2">
      <c r="A245" s="219" t="s">
        <v>134</v>
      </c>
      <c r="B245" s="190" t="s">
        <v>135</v>
      </c>
      <c r="C245" s="218" t="s">
        <v>222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136</v>
      </c>
      <c r="B246" s="218" t="s">
        <v>137</v>
      </c>
      <c r="C246" s="217" t="s">
        <v>221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138</v>
      </c>
      <c r="B247" s="190" t="s">
        <v>139</v>
      </c>
      <c r="C247" s="218" t="s">
        <v>221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140</v>
      </c>
      <c r="B248" s="205" t="s">
        <v>141</v>
      </c>
      <c r="C248" s="217" t="s">
        <v>220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78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142</v>
      </c>
      <c r="B251" s="208"/>
      <c r="C251" s="208"/>
      <c r="D251" s="208"/>
      <c r="E251" s="208"/>
      <c r="F251" s="207" t="s">
        <v>143</v>
      </c>
      <c r="G251" s="206"/>
      <c r="H251" s="169"/>
      <c r="I251" s="168" t="s">
        <v>132</v>
      </c>
      <c r="J251" s="170"/>
      <c r="K251" s="169"/>
      <c r="L251" s="168" t="s">
        <v>133</v>
      </c>
      <c r="M251" s="167"/>
    </row>
    <row r="252" spans="1:13" ht="13.5" customHeight="1" x14ac:dyDescent="0.2">
      <c r="A252" s="191" t="s">
        <v>144</v>
      </c>
      <c r="B252" s="205" t="s">
        <v>145</v>
      </c>
      <c r="C252" s="202" t="s">
        <v>219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146</v>
      </c>
      <c r="B254" s="205" t="s">
        <v>147</v>
      </c>
      <c r="C254" s="202" t="s">
        <v>218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148</v>
      </c>
      <c r="B256" s="190" t="s">
        <v>149</v>
      </c>
      <c r="C256" s="203" t="s">
        <v>158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150</v>
      </c>
      <c r="C258" s="202" t="s">
        <v>158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78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152</v>
      </c>
      <c r="B262" s="169"/>
      <c r="C262" s="169"/>
      <c r="D262" s="169"/>
      <c r="E262" s="169"/>
      <c r="F262" s="168" t="s">
        <v>153</v>
      </c>
      <c r="G262" s="170"/>
      <c r="I262" s="168" t="s">
        <v>132</v>
      </c>
      <c r="J262" s="130"/>
      <c r="K262" s="197"/>
      <c r="L262" s="168" t="s">
        <v>133</v>
      </c>
      <c r="M262" s="196"/>
    </row>
    <row r="263" spans="1:13" ht="409.6" hidden="1" customHeight="1" x14ac:dyDescent="0.2"/>
    <row r="264" spans="1:13" ht="12.75" customHeight="1" x14ac:dyDescent="0.2">
      <c r="A264" s="191" t="s">
        <v>18</v>
      </c>
      <c r="B264" s="195">
        <v>24.26</v>
      </c>
      <c r="C264" s="190" t="s">
        <v>154</v>
      </c>
      <c r="D264" s="194" t="s">
        <v>159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19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78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156</v>
      </c>
      <c r="G270" s="170"/>
      <c r="H270" s="169"/>
      <c r="I270" s="168" t="s">
        <v>132</v>
      </c>
      <c r="J270" s="170"/>
      <c r="K270" s="169"/>
      <c r="L270" s="168" t="s">
        <v>133</v>
      </c>
      <c r="M270" s="167"/>
    </row>
    <row r="271" spans="1:13" ht="15.75" customHeight="1" x14ac:dyDescent="0.25">
      <c r="A271" s="166" t="s">
        <v>157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C1" zoomScale="70" zoomScaleNormal="7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5D5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5D5</v>
      </c>
      <c r="B6" s="332"/>
      <c r="C6" s="333"/>
      <c r="D6" s="9" t="str">
        <f>+PRESUTO!D6</f>
        <v xml:space="preserve">   MONTAJE BANCO DE AUTOTRANSFORMADOR DE 400/230 KV, AUTOTRANSF 400/230  1F 60/80/100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169</v>
      </c>
      <c r="C9" s="23"/>
      <c r="D9" s="23"/>
      <c r="E9" s="23"/>
      <c r="F9" s="23"/>
      <c r="G9" s="41" t="s">
        <v>60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72</v>
      </c>
      <c r="C11" s="2" t="s">
        <v>31</v>
      </c>
      <c r="D11" s="2" t="s">
        <v>32</v>
      </c>
      <c r="E11" s="2" t="s">
        <v>73</v>
      </c>
      <c r="F11" s="2" t="s">
        <v>170</v>
      </c>
      <c r="G11" s="2" t="s">
        <v>172</v>
      </c>
      <c r="H11" s="2" t="s">
        <v>174</v>
      </c>
      <c r="I11" s="3" t="s">
        <v>173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MT-ATREN1F 5D5</v>
      </c>
      <c r="C18" s="109" t="str">
        <f>+AJUSTE!B18</f>
        <v>EQUIP EL</v>
      </c>
      <c r="D18" s="109" t="str">
        <f>+AJUSTE!C18</f>
        <v>AUTOTRANSF 400/230  1F 60/80/100</v>
      </c>
      <c r="E18" s="318" t="str">
        <f>+AJUSTE!D18</f>
        <v>PZA</v>
      </c>
      <c r="F18" s="319">
        <f>+ROUND(I18/(1+G18/100),2)</f>
        <v>1326155.3400000001</v>
      </c>
      <c r="G18" s="325">
        <v>3</v>
      </c>
      <c r="H18" s="324">
        <v>0</v>
      </c>
      <c r="I18" s="320">
        <f>+AJUSTE!F18</f>
        <v>1365940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77315.199999999997</v>
      </c>
      <c r="G21" s="325">
        <v>0</v>
      </c>
      <c r="H21" s="324">
        <v>0</v>
      </c>
      <c r="I21" s="320">
        <f>+AJUSTE!F21</f>
        <v>77315.199999999997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77315.199999999997</v>
      </c>
      <c r="G22" s="324">
        <v>0</v>
      </c>
      <c r="H22" s="324">
        <v>0</v>
      </c>
      <c r="I22" s="320">
        <f>+AJUSTE!F22</f>
        <v>77315.199999999997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CHR-015</v>
      </c>
      <c r="C33" s="109" t="str">
        <f>+AJUSTE!B33</f>
        <v>TMAQ</v>
      </c>
      <c r="D33" s="109" t="str">
        <f>+AJUSTE!C33</f>
        <v>CAMION TORTON CON GRUA TIPO HIAB 8 TON</v>
      </c>
      <c r="E33" s="318" t="str">
        <f>+AJUSTE!D33</f>
        <v>HR</v>
      </c>
      <c r="F33" s="319">
        <f t="shared" si="0"/>
        <v>13.43</v>
      </c>
      <c r="G33" s="325">
        <v>0</v>
      </c>
      <c r="H33" s="325">
        <v>0</v>
      </c>
      <c r="I33" s="320">
        <f>+AJUSTE!F33</f>
        <v>13.43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5D5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5D5</v>
      </c>
      <c r="B6" s="332"/>
      <c r="C6" s="333"/>
      <c r="D6" s="9" t="str">
        <f>+PRESUTO!D6</f>
        <v xml:space="preserve">   MONTAJE BANCO DE AUTOTRANSFORMADOR DE 400/230 KV, AUTOTRANSF 400/230  1F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89</v>
      </c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72</v>
      </c>
      <c r="D11" s="2" t="s">
        <v>32</v>
      </c>
      <c r="E11" s="2" t="s">
        <v>73</v>
      </c>
      <c r="F11" s="2" t="s">
        <v>92</v>
      </c>
      <c r="G11" s="2" t="s">
        <v>90</v>
      </c>
      <c r="H11" s="3" t="s">
        <v>91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206</v>
      </c>
      <c r="D14" s="52" t="s">
        <v>207</v>
      </c>
      <c r="E14" s="53" t="s">
        <v>13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175</v>
      </c>
      <c r="D15" s="52" t="s">
        <v>176</v>
      </c>
      <c r="E15" s="53" t="s">
        <v>13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14</v>
      </c>
      <c r="D16" s="52" t="s">
        <v>15</v>
      </c>
      <c r="E16" s="53" t="s">
        <v>13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16</v>
      </c>
      <c r="D17" s="52" t="s">
        <v>17</v>
      </c>
      <c r="E17" s="53" t="s">
        <v>13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18</v>
      </c>
      <c r="D18" s="52" t="s">
        <v>19</v>
      </c>
      <c r="E18" s="53" t="s">
        <v>13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177</v>
      </c>
      <c r="D19" s="52" t="s">
        <v>178</v>
      </c>
      <c r="E19" s="53" t="s">
        <v>13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179</v>
      </c>
      <c r="D20" s="55" t="s">
        <v>180</v>
      </c>
      <c r="E20" s="56" t="s">
        <v>13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2018-09-26T16:33:00Z</cp:lastPrinted>
  <dcterms:created xsi:type="dcterms:W3CDTF">2018-08-18T17:51:07Z</dcterms:created>
  <dcterms:modified xsi:type="dcterms:W3CDTF">2018-09-26T17:02:10Z</dcterms:modified>
</cp:coreProperties>
</file>